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3930" yWindow="570" windowWidth="13095" windowHeight="11715"/>
  </bookViews>
  <sheets>
    <sheet name="Приложение 3" sheetId="1" r:id="rId1"/>
  </sheets>
  <calcPr calcId="114210"/>
</workbook>
</file>

<file path=xl/calcChain.xml><?xml version="1.0" encoding="utf-8"?>
<calcChain xmlns="http://schemas.openxmlformats.org/spreadsheetml/2006/main">
  <c r="H12" i="1"/>
  <c r="H13"/>
  <c r="H14"/>
  <c r="L125"/>
  <c r="H16"/>
  <c r="H32"/>
  <c r="H38"/>
  <c r="H62"/>
  <c r="H77"/>
  <c r="H83"/>
  <c r="H101"/>
  <c r="H15"/>
  <c r="H109"/>
  <c r="H103"/>
  <c r="L82"/>
  <c r="H69"/>
  <c r="H52"/>
  <c r="H43"/>
  <c r="L71"/>
  <c r="G71"/>
  <c r="G61"/>
  <c r="G125"/>
  <c r="G11"/>
  <c r="L119"/>
  <c r="H119"/>
  <c r="H116"/>
  <c r="H115"/>
  <c r="H114"/>
  <c r="H113"/>
  <c r="H112"/>
  <c r="H110"/>
  <c r="H108"/>
  <c r="H107"/>
  <c r="H106"/>
  <c r="H105"/>
  <c r="H104"/>
  <c r="L98"/>
  <c r="H98"/>
  <c r="H92"/>
  <c r="H90"/>
  <c r="H84"/>
  <c r="H85"/>
  <c r="H78"/>
  <c r="H79"/>
  <c r="H70"/>
  <c r="H64"/>
  <c r="H59"/>
  <c r="H58"/>
  <c r="H49"/>
  <c r="H57"/>
  <c r="H56"/>
  <c r="H55"/>
  <c r="H54"/>
  <c r="H53"/>
  <c r="H51"/>
  <c r="H50"/>
  <c r="H46"/>
  <c r="L38"/>
  <c r="H41"/>
  <c r="H34"/>
  <c r="G16"/>
  <c r="L17"/>
  <c r="L16"/>
  <c r="H21"/>
  <c r="H20"/>
  <c r="L19"/>
  <c r="G117"/>
  <c r="G94"/>
  <c r="G80"/>
  <c r="H80"/>
  <c r="L81"/>
  <c r="G75"/>
  <c r="G73"/>
  <c r="G65"/>
  <c r="G63"/>
  <c r="G50"/>
  <c r="G45"/>
  <c r="H123"/>
  <c r="H122"/>
  <c r="H121"/>
  <c r="L124"/>
  <c r="L109"/>
  <c r="L103"/>
  <c r="L118"/>
  <c r="L117"/>
  <c r="H11"/>
  <c r="H125"/>
  <c r="L80"/>
  <c r="H94"/>
  <c r="L94"/>
  <c r="L66"/>
  <c r="L65"/>
  <c r="L63"/>
  <c r="L50"/>
  <c r="L45"/>
  <c r="L33"/>
  <c r="L113"/>
  <c r="L115"/>
  <c r="H88"/>
  <c r="H75"/>
  <c r="H73"/>
  <c r="H67"/>
  <c r="H63"/>
  <c r="H65"/>
  <c r="H45"/>
  <c r="H44"/>
  <c r="H33"/>
  <c r="G38"/>
  <c r="L123"/>
  <c r="L122"/>
  <c r="L96"/>
  <c r="L92"/>
  <c r="L90"/>
  <c r="L88"/>
  <c r="L86"/>
  <c r="L77"/>
  <c r="G77"/>
  <c r="G72"/>
  <c r="L75"/>
  <c r="L73"/>
  <c r="L69"/>
  <c r="L59"/>
  <c r="L58"/>
  <c r="L56"/>
  <c r="L55"/>
  <c r="L53"/>
  <c r="L52"/>
  <c r="L47"/>
  <c r="L35"/>
  <c r="L22"/>
  <c r="L15"/>
  <c r="L13"/>
  <c r="L12"/>
  <c r="G123"/>
  <c r="G122"/>
  <c r="G121"/>
  <c r="G115"/>
  <c r="G113"/>
  <c r="G109"/>
  <c r="G103"/>
  <c r="G96"/>
  <c r="G92"/>
  <c r="G90"/>
  <c r="G88"/>
  <c r="G86"/>
  <c r="G84"/>
  <c r="G69"/>
  <c r="G67"/>
  <c r="G59"/>
  <c r="G58"/>
  <c r="G56"/>
  <c r="G55"/>
  <c r="G53"/>
  <c r="G52"/>
  <c r="G47"/>
  <c r="G35"/>
  <c r="G33"/>
  <c r="G22"/>
  <c r="G15"/>
  <c r="G13"/>
  <c r="G12"/>
  <c r="L83"/>
  <c r="L72"/>
  <c r="G43"/>
  <c r="G44"/>
  <c r="G83"/>
  <c r="H72"/>
  <c r="H71"/>
  <c r="H61"/>
  <c r="L121"/>
  <c r="L102"/>
  <c r="L101"/>
  <c r="H102"/>
  <c r="H100"/>
  <c r="L44"/>
  <c r="L43"/>
  <c r="G49"/>
  <c r="L62"/>
  <c r="G62"/>
  <c r="G102"/>
  <c r="L49"/>
  <c r="G32"/>
  <c r="L32"/>
  <c r="L11"/>
  <c r="G101"/>
  <c r="G100"/>
  <c r="L100"/>
  <c r="L61"/>
  <c r="G10"/>
  <c r="H10"/>
  <c r="L10"/>
</calcChain>
</file>

<file path=xl/sharedStrings.xml><?xml version="1.0" encoding="utf-8"?>
<sst xmlns="http://schemas.openxmlformats.org/spreadsheetml/2006/main" count="131" uniqueCount="86">
  <si>
    <t>городского поселения Березово</t>
  </si>
  <si>
    <t>(тыс.руб.)</t>
  </si>
  <si>
    <t>Наименование показателя</t>
  </si>
  <si>
    <t>Вед</t>
  </si>
  <si>
    <t>РЗ</t>
  </si>
  <si>
    <t>ПР</t>
  </si>
  <si>
    <t>ЦСР</t>
  </si>
  <si>
    <t>ВР</t>
  </si>
  <si>
    <t>Сумма</t>
  </si>
  <si>
    <t>администрация поселения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</si>
  <si>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</si>
  <si>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</si>
  <si>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Глава муниципального образования</t>
  </si>
  <si>
    <t>Фонд оплаты труда и страховые взносы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</si>
  <si>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</si>
  <si>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Ведомственная программа "Развитие муниципальной службы  в муниципальном образовании городское поселение Березово на 2011-2013 годы"</t>
  </si>
  <si>
    <t>Иные выплаты персоналу, за исключением фонда</t>
  </si>
  <si>
    <t>Прочая закупка товаров, работ и услуг</t>
  </si>
  <si>
    <t>Уплата прочих налогов, сборов и иных платежей</t>
  </si>
  <si>
    <t>Целевая программа городского поселения Березово"Организация работы по взаимодействию органов местного самоуправления городского поселения Березово с населением через средства массовой информации на 2013-2015 годы".</t>
  </si>
  <si>
    <t>Резервные фонды</t>
  </si>
  <si>
    <t>Резервный фонд местных администраций</t>
  </si>
  <si>
    <t>Резервные средства</t>
  </si>
  <si>
    <t>Другие общегосударственные вопросы</t>
  </si>
  <si>
    <t>Ведомственная целевая программа  "Юбилейные и знаменательные даты в городском поселении Березово"</t>
  </si>
  <si>
    <t>Прочие выплаты по обязательствам государства</t>
  </si>
  <si>
    <t>Учреждения по обеспечению хозяйственного обслуживания</t>
  </si>
  <si>
    <t>Национальная безопасность и правоохранительная деятельность</t>
  </si>
  <si>
    <t>Защита населения и территории от последствий чрезвычайных ситуаций природного и техногенного характера, гражданская оборона</t>
  </si>
  <si>
    <t>Целевая программа "Укрепление пожарной безопасности на объектах муниципальной собственности городского поселения Березово в 2012-2015 годах"</t>
  </si>
  <si>
    <t>Национальная экономика</t>
  </si>
  <si>
    <t>Транспорт</t>
  </si>
  <si>
    <t>Субсидии организациям автомобильного транспорта на возмещение расходов, связанных с организацией транспортного обслуживания населения на территории автономного округа</t>
  </si>
  <si>
    <t xml:space="preserve">Субсидии юридическим лицам (кроме государственных (муниципальных) учреждений) и физическим лицам - производителям товаров, работ, услуг 
</t>
  </si>
  <si>
    <t>Дорожное хозяйство(дорожные фонды)</t>
  </si>
  <si>
    <t>Целевая программа"Развитие и содержание уличной дорожной сети городского поселения Березово на 2013-2015 годы".</t>
  </si>
  <si>
    <t>Связь и информатика</t>
  </si>
  <si>
    <t>Ведомственная целевая программа "Информационное общество -Югра на территории городского поселения Березово" на 2012-2013 годы</t>
  </si>
  <si>
    <t>Закупка товаров, работ, услуг в сфере информационо-комунальных технологий</t>
  </si>
  <si>
    <t>Жилищно-коммунальное хозяйство</t>
  </si>
  <si>
    <t>Жилищное хозяйство</t>
  </si>
  <si>
    <t>Ведомственная целевая программа "Комплексное развитие коммунальной инфраструктуры в городскои поселении Березово в 2013-2015 годах."</t>
  </si>
  <si>
    <t>Ведомственная целевая программагородского поселения Березово "Формирование и содержание муниципального имущества в городском поселении Березово в 2013-2015 "(ремонты квартир, снос ветхого жилья)</t>
  </si>
  <si>
    <t>Коммунальное хозяйство</t>
  </si>
  <si>
    <t xml:space="preserve">Субсидии юридическим лицам (кроме государственных (муниципальных) учреждений) и физическим лицам - производителям товаров, работ, услуг  (бани)
</t>
  </si>
  <si>
    <t>Благоустройство</t>
  </si>
  <si>
    <t>Озеленение</t>
  </si>
  <si>
    <t>Организация и содержание мест захоронения</t>
  </si>
  <si>
    <t>Прочие мероприятия по благоустройству городских округов и поселений</t>
  </si>
  <si>
    <t xml:space="preserve">Программа городского поселения Березово" Электроснабжение и содержание систем наружного освещения  на территории городского поселения Березово на 2013-2015 годы" </t>
  </si>
  <si>
    <t>Ведомственная целевая программа "Программа природоохранных мероприятий по городскому поселению Березово на 2012-2014 годы"</t>
  </si>
  <si>
    <t>Ведомственная целевая программагородского поселения Березово "Формирование и содержание муниципального имущества в городском поселении Березово в 2013-2015 "</t>
  </si>
  <si>
    <t>КУЛЬТУРА И КИНЕМАТОГРАФИЯ</t>
  </si>
  <si>
    <t>Культура</t>
  </si>
  <si>
    <t>Ведомственная  целевая программа "Развитие культуры и сохранение традиций в  городском поселения Березово на 2013-2015 годы"</t>
  </si>
  <si>
    <t>Дома культуры</t>
  </si>
  <si>
    <t>Библиотека</t>
  </si>
  <si>
    <t xml:space="preserve"> Программы «Культура Югры» на 2011-2013 годы  до 2015 года (финансирование из бюджета поселения 15 %)</t>
  </si>
  <si>
    <t xml:space="preserve"> Ведомственная целевая программа «Комплексные меры противодействия злоупотреблению наркотиками и их незаконному обороту на 2013-2017 годы» (софинансирование)</t>
  </si>
  <si>
    <t>МЕЖБЮДЖЕТНЫЕ ТРАНСФЕРТЫ БЮДЖЕТАМ СУБЪЕКТОВ РОССИЙСКОЙ ФЕДЕРАЦИИ И МУНИЦИПАЛЬНЫХ ОБРАЗОВАНИЙ ОБЩЕГО ХАРАКТЕРА</t>
  </si>
  <si>
    <t>Прочие межбюджетные трансферты бюджетам субъектов Российской Федерации и муниципальных образований общего характера</t>
  </si>
  <si>
    <t>Межбюджетные трансферты бюджетам муниципальных районов из бюджетов поселений</t>
  </si>
  <si>
    <t>Иные межбюджетные трансферты</t>
  </si>
  <si>
    <t>Итого:</t>
  </si>
  <si>
    <t>Уточнение</t>
  </si>
  <si>
    <t>Сумма с уточнением</t>
  </si>
  <si>
    <t>Предупреждение и ликвидация последствий чрезвычайных ситуаций и стихийных бедствий природного и техногенного характера</t>
  </si>
  <si>
    <t>Компенсация выпадающих доходов организациям ,предоставляющим населению услуги теплоснабжения по тарифам, не обеспечивающим возмещение издержек</t>
  </si>
  <si>
    <t>Компенсация выпадающих доходов организациям , предоставляющим населению услуги  водоснабжения и  водоотведения по тарифам ,не обеспечивающим возмещение издержек</t>
  </si>
  <si>
    <t>Мероприятия в области коммунального хозяйства</t>
  </si>
  <si>
    <t>Программа " Модернизация и реформирование жилищно-коммунального комплекса на 2011-2013 годы и на период до 2015 года".</t>
  </si>
  <si>
    <t>Целевая программа "Каникулы 2013-2014"</t>
  </si>
  <si>
    <t>Фонд оплаты труда и стрпаховые взносы</t>
  </si>
  <si>
    <t>Региональная программа "Содействие занятости населения"</t>
  </si>
  <si>
    <t xml:space="preserve">Распределение расходов бюджета горордского поселения Березово на 2013 год по разделам, подразделам, целевым статьям и видам расходов классификации расходов бюджета  поселения </t>
  </si>
  <si>
    <t>Программа "Наш дом" на 2011-2013 годы и на период до 2015 года."</t>
  </si>
  <si>
    <t>Приложение 3</t>
  </si>
  <si>
    <t>Целевая программа "Развитие культурно-исторических традиций в Берёзовском районе 2013-2015 глды"</t>
  </si>
  <si>
    <t>Подпрограмма "Библиотечное дело" программа "Культура Югры"</t>
  </si>
  <si>
    <t xml:space="preserve">Средства направленные на компенсацию расходов, возникших в результате решений принятых органом власти другого уровня. </t>
  </si>
  <si>
    <t>Проведение выборов в представительные органы местного самоуправления</t>
  </si>
  <si>
    <t>Проведение выборов глав муниципальных образований</t>
  </si>
  <si>
    <t>Обеспечение проведения выборов и референдумов</t>
  </si>
  <si>
    <t>Иные выплаты персоналу, за исключением фонда оплаты труда</t>
  </si>
  <si>
    <t>к решению Совета депутатов</t>
  </si>
  <si>
    <t>от 09.07.2013 № 289</t>
  </si>
</sst>
</file>

<file path=xl/styles.xml><?xml version="1.0" encoding="utf-8"?>
<styleSheet xmlns="http://schemas.openxmlformats.org/spreadsheetml/2006/main">
  <numFmts count="18">
    <numFmt numFmtId="43" formatCode="_-* #,##0.00_р_._-;\-* #,##0.00_р_._-;_-* &quot;-&quot;??_р_._-;_-@_-"/>
    <numFmt numFmtId="164" formatCode="_(* #,##0.00_);_(* \(#,##0.00\);_(* &quot;-&quot;??_);_(@_)"/>
    <numFmt numFmtId="165" formatCode="_-* #,##0_р_._-;\-* #,##0_р_._-;_-* &quot;-&quot;??_р_._-;_-@_-"/>
    <numFmt numFmtId="166" formatCode="000"/>
    <numFmt numFmtId="167" formatCode="00"/>
    <numFmt numFmtId="168" formatCode="0000000"/>
    <numFmt numFmtId="169" formatCode="#,##0.0;[Red]\-#,##0.0;0.0"/>
    <numFmt numFmtId="170" formatCode="0.0"/>
    <numFmt numFmtId="171" formatCode="_(* #,##0.0_);_(* \(#,##0.0\);_(* &quot;-&quot;??_);_(@_)"/>
    <numFmt numFmtId="172" formatCode="_-* #,##0.0_р_._-;\-* #,##0.0_р_._-;_-* &quot;-&quot;?_р_._-;_-@_-"/>
    <numFmt numFmtId="173" formatCode="_-* #,##0.000_р_._-;\-* #,##0.000_р_._-;_-* &quot;-&quot;?_р_._-;_-@_-"/>
    <numFmt numFmtId="174" formatCode="#,##0.00;[Red]\-#,##0.00;0.00"/>
    <numFmt numFmtId="175" formatCode="#,##0.0_ ;[Red]\-#,##0.0\ "/>
    <numFmt numFmtId="176" formatCode="#,##0.00_ ;[Red]\-#,##0.00\ "/>
    <numFmt numFmtId="177" formatCode="_-* #,##0.0_р_._-;\-* #,##0.0_р_._-;_-* &quot;-&quot;??_р_._-;_-@_-"/>
    <numFmt numFmtId="178" formatCode="_-* #,##0.0000_р_._-;\-* #,##0.0000_р_._-;_-* &quot;-&quot;?_р_._-;_-@_-"/>
    <numFmt numFmtId="179" formatCode="#,##0.0"/>
    <numFmt numFmtId="180" formatCode="#,##0.00000"/>
  </numFmts>
  <fonts count="15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sz val="8"/>
      <name val="Arial Cyr"/>
      <charset val="204"/>
    </font>
    <font>
      <b/>
      <i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Arial"/>
      <family val="2"/>
      <charset val="204"/>
    </font>
    <font>
      <i/>
      <sz val="8"/>
      <name val="Arial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b/>
      <sz val="8"/>
      <name val="Arial"/>
      <family val="2"/>
      <charset val="204"/>
    </font>
    <font>
      <sz val="12"/>
      <name val="Calibri"/>
      <family val="2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7">
    <xf numFmtId="0" fontId="0" fillId="0" borderId="0"/>
    <xf numFmtId="0" fontId="5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3" fillId="0" borderId="0"/>
    <xf numFmtId="43" fontId="1" fillId="0" borderId="0" applyFont="0" applyFill="0" applyBorder="0" applyAlignment="0" applyProtection="0"/>
  </cellStyleXfs>
  <cellXfs count="161">
    <xf numFmtId="0" fontId="0" fillId="0" borderId="0" xfId="0"/>
    <xf numFmtId="0" fontId="2" fillId="0" borderId="0" xfId="0" applyFont="1"/>
    <xf numFmtId="165" fontId="2" fillId="0" borderId="0" xfId="16" applyNumberFormat="1" applyFont="1" applyFill="1" applyAlignment="1">
      <alignment horizontal="right"/>
    </xf>
    <xf numFmtId="166" fontId="2" fillId="0" borderId="1" xfId="1" applyNumberFormat="1" applyFont="1" applyFill="1" applyBorder="1" applyAlignment="1" applyProtection="1">
      <alignment wrapText="1"/>
      <protection hidden="1"/>
    </xf>
    <xf numFmtId="166" fontId="2" fillId="0" borderId="2" xfId="1" applyNumberFormat="1" applyFont="1" applyFill="1" applyBorder="1" applyAlignment="1" applyProtection="1">
      <alignment wrapText="1"/>
      <protection hidden="1"/>
    </xf>
    <xf numFmtId="167" fontId="2" fillId="0" borderId="2" xfId="1" applyNumberFormat="1" applyFont="1" applyFill="1" applyBorder="1" applyAlignment="1" applyProtection="1">
      <protection hidden="1"/>
    </xf>
    <xf numFmtId="168" fontId="2" fillId="0" borderId="2" xfId="1" applyNumberFormat="1" applyFont="1" applyFill="1" applyBorder="1" applyAlignment="1" applyProtection="1">
      <protection hidden="1"/>
    </xf>
    <xf numFmtId="0" fontId="2" fillId="0" borderId="0" xfId="0" applyFont="1" applyFill="1"/>
    <xf numFmtId="170" fontId="2" fillId="0" borderId="0" xfId="0" applyNumberFormat="1" applyFont="1" applyFill="1"/>
    <xf numFmtId="164" fontId="2" fillId="0" borderId="0" xfId="0" applyNumberFormat="1" applyFont="1" applyFill="1"/>
    <xf numFmtId="2" fontId="2" fillId="0" borderId="0" xfId="0" applyNumberFormat="1" applyFont="1" applyFill="1"/>
    <xf numFmtId="0" fontId="2" fillId="0" borderId="1" xfId="0" applyFont="1" applyFill="1" applyBorder="1" applyAlignment="1">
      <alignment wrapText="1"/>
    </xf>
    <xf numFmtId="169" fontId="2" fillId="0" borderId="0" xfId="0" applyNumberFormat="1" applyFont="1"/>
    <xf numFmtId="0" fontId="6" fillId="0" borderId="1" xfId="0" applyFont="1" applyFill="1" applyBorder="1" applyAlignment="1">
      <alignment wrapText="1"/>
    </xf>
    <xf numFmtId="166" fontId="6" fillId="0" borderId="1" xfId="1" applyNumberFormat="1" applyFont="1" applyFill="1" applyBorder="1" applyAlignment="1" applyProtection="1">
      <alignment wrapText="1"/>
      <protection hidden="1"/>
    </xf>
    <xf numFmtId="166" fontId="4" fillId="0" borderId="2" xfId="1" applyNumberFormat="1" applyFont="1" applyFill="1" applyBorder="1" applyAlignment="1" applyProtection="1">
      <alignment wrapText="1"/>
      <protection hidden="1"/>
    </xf>
    <xf numFmtId="167" fontId="4" fillId="0" borderId="2" xfId="1" applyNumberFormat="1" applyFont="1" applyFill="1" applyBorder="1" applyAlignment="1" applyProtection="1">
      <protection hidden="1"/>
    </xf>
    <xf numFmtId="168" fontId="4" fillId="0" borderId="2" xfId="1" applyNumberFormat="1" applyFont="1" applyFill="1" applyBorder="1" applyAlignment="1" applyProtection="1">
      <protection hidden="1"/>
    </xf>
    <xf numFmtId="173" fontId="2" fillId="0" borderId="0" xfId="0" applyNumberFormat="1" applyFont="1"/>
    <xf numFmtId="164" fontId="2" fillId="0" borderId="0" xfId="16" applyNumberFormat="1" applyFont="1"/>
    <xf numFmtId="43" fontId="2" fillId="0" borderId="0" xfId="16" applyFont="1"/>
    <xf numFmtId="43" fontId="2" fillId="0" borderId="0" xfId="0" applyNumberFormat="1" applyFont="1"/>
    <xf numFmtId="0" fontId="2" fillId="2" borderId="0" xfId="0" applyFont="1" applyFill="1"/>
    <xf numFmtId="0" fontId="2" fillId="0" borderId="0" xfId="0" applyFont="1" applyBorder="1"/>
    <xf numFmtId="169" fontId="2" fillId="0" borderId="3" xfId="1" applyNumberFormat="1" applyFont="1" applyFill="1" applyBorder="1" applyAlignment="1" applyProtection="1">
      <alignment horizontal="center"/>
      <protection hidden="1"/>
    </xf>
    <xf numFmtId="175" fontId="2" fillId="0" borderId="3" xfId="0" applyNumberFormat="1" applyFont="1" applyFill="1" applyBorder="1" applyAlignment="1">
      <alignment horizontal="center"/>
    </xf>
    <xf numFmtId="177" fontId="2" fillId="0" borderId="3" xfId="16" applyNumberFormat="1" applyFont="1" applyFill="1" applyBorder="1"/>
    <xf numFmtId="169" fontId="4" fillId="0" borderId="4" xfId="1" applyNumberFormat="1" applyFont="1" applyFill="1" applyBorder="1" applyAlignment="1" applyProtection="1">
      <alignment horizontal="center"/>
      <protection hidden="1"/>
    </xf>
    <xf numFmtId="169" fontId="4" fillId="0" borderId="3" xfId="1" applyNumberFormat="1" applyFont="1" applyFill="1" applyBorder="1" applyAlignment="1" applyProtection="1">
      <alignment horizontal="center"/>
      <protection hidden="1"/>
    </xf>
    <xf numFmtId="0" fontId="2" fillId="0" borderId="2" xfId="0" applyFont="1" applyFill="1" applyBorder="1"/>
    <xf numFmtId="170" fontId="2" fillId="0" borderId="2" xfId="0" applyNumberFormat="1" applyFont="1" applyFill="1" applyBorder="1"/>
    <xf numFmtId="171" fontId="2" fillId="0" borderId="2" xfId="16" applyNumberFormat="1" applyFont="1" applyFill="1" applyBorder="1"/>
    <xf numFmtId="164" fontId="2" fillId="0" borderId="2" xfId="16" applyNumberFormat="1" applyFont="1" applyFill="1" applyBorder="1"/>
    <xf numFmtId="177" fontId="2" fillId="0" borderId="2" xfId="16" applyNumberFormat="1" applyFont="1" applyFill="1" applyBorder="1"/>
    <xf numFmtId="166" fontId="2" fillId="0" borderId="2" xfId="1" applyNumberFormat="1" applyFont="1" applyFill="1" applyBorder="1" applyAlignment="1" applyProtection="1">
      <protection hidden="1"/>
    </xf>
    <xf numFmtId="166" fontId="4" fillId="0" borderId="2" xfId="1" applyNumberFormat="1" applyFont="1" applyFill="1" applyBorder="1" applyAlignment="1" applyProtection="1">
      <protection hidden="1"/>
    </xf>
    <xf numFmtId="4" fontId="12" fillId="0" borderId="0" xfId="6" applyNumberFormat="1" applyFont="1" applyFill="1" applyBorder="1" applyAlignment="1" applyProtection="1">
      <protection hidden="1"/>
    </xf>
    <xf numFmtId="178" fontId="2" fillId="0" borderId="2" xfId="16" applyNumberFormat="1" applyFont="1" applyFill="1" applyBorder="1"/>
    <xf numFmtId="172" fontId="2" fillId="0" borderId="0" xfId="0" applyNumberFormat="1" applyFont="1"/>
    <xf numFmtId="175" fontId="2" fillId="0" borderId="0" xfId="0" applyNumberFormat="1" applyFont="1"/>
    <xf numFmtId="172" fontId="2" fillId="0" borderId="0" xfId="0" applyNumberFormat="1" applyFont="1" applyFill="1"/>
    <xf numFmtId="0" fontId="2" fillId="0" borderId="0" xfId="0" applyFont="1" applyAlignment="1">
      <alignment horizontal="right"/>
    </xf>
    <xf numFmtId="179" fontId="2" fillId="0" borderId="3" xfId="0" applyNumberFormat="1" applyFont="1" applyFill="1" applyBorder="1" applyAlignment="1">
      <alignment horizontal="center"/>
    </xf>
    <xf numFmtId="179" fontId="2" fillId="0" borderId="3" xfId="1" applyNumberFormat="1" applyFont="1" applyFill="1" applyBorder="1" applyAlignment="1" applyProtection="1">
      <alignment horizontal="center"/>
      <protection hidden="1"/>
    </xf>
    <xf numFmtId="179" fontId="2" fillId="0" borderId="3" xfId="16" applyNumberFormat="1" applyFont="1" applyFill="1" applyBorder="1" applyAlignment="1">
      <alignment horizontal="center"/>
    </xf>
    <xf numFmtId="179" fontId="4" fillId="0" borderId="4" xfId="1" applyNumberFormat="1" applyFont="1" applyFill="1" applyBorder="1" applyAlignment="1" applyProtection="1">
      <alignment horizontal="center"/>
      <protection hidden="1"/>
    </xf>
    <xf numFmtId="179" fontId="10" fillId="0" borderId="3" xfId="3" applyNumberFormat="1" applyFont="1" applyFill="1" applyBorder="1" applyAlignment="1" applyProtection="1">
      <alignment horizontal="center"/>
      <protection hidden="1"/>
    </xf>
    <xf numFmtId="179" fontId="4" fillId="0" borderId="3" xfId="1" applyNumberFormat="1" applyFont="1" applyFill="1" applyBorder="1" applyAlignment="1" applyProtection="1">
      <alignment horizontal="center"/>
      <protection hidden="1"/>
    </xf>
    <xf numFmtId="179" fontId="2" fillId="0" borderId="0" xfId="0" applyNumberFormat="1" applyFont="1" applyFill="1"/>
    <xf numFmtId="180" fontId="2" fillId="0" borderId="0" xfId="0" applyNumberFormat="1" applyFont="1"/>
    <xf numFmtId="177" fontId="2" fillId="0" borderId="3" xfId="16" applyNumberFormat="1" applyFont="1" applyFill="1" applyBorder="1" applyAlignment="1">
      <alignment horizontal="center"/>
    </xf>
    <xf numFmtId="166" fontId="4" fillId="0" borderId="1" xfId="1" applyNumberFormat="1" applyFont="1" applyFill="1" applyBorder="1" applyAlignment="1" applyProtection="1">
      <alignment wrapText="1"/>
      <protection hidden="1"/>
    </xf>
    <xf numFmtId="177" fontId="4" fillId="0" borderId="2" xfId="16" applyNumberFormat="1" applyFont="1" applyFill="1" applyBorder="1"/>
    <xf numFmtId="177" fontId="4" fillId="0" borderId="3" xfId="16" applyNumberFormat="1" applyFont="1" applyFill="1" applyBorder="1" applyAlignment="1">
      <alignment horizontal="center"/>
    </xf>
    <xf numFmtId="0" fontId="4" fillId="0" borderId="5" xfId="1" applyNumberFormat="1" applyFont="1" applyFill="1" applyBorder="1" applyAlignment="1" applyProtection="1">
      <alignment horizontal="center"/>
      <protection hidden="1"/>
    </xf>
    <xf numFmtId="0" fontId="4" fillId="0" borderId="6" xfId="1" applyNumberFormat="1" applyFont="1" applyFill="1" applyBorder="1" applyAlignment="1" applyProtection="1">
      <alignment horizont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8" xfId="0" applyFont="1" applyFill="1" applyBorder="1"/>
    <xf numFmtId="0" fontId="8" fillId="0" borderId="8" xfId="0" applyFont="1" applyFill="1" applyBorder="1" applyAlignment="1">
      <alignment horizontal="center" wrapText="1"/>
    </xf>
    <xf numFmtId="166" fontId="2" fillId="0" borderId="9" xfId="1" applyNumberFormat="1" applyFont="1" applyFill="1" applyBorder="1" applyAlignment="1" applyProtection="1">
      <alignment wrapText="1"/>
      <protection hidden="1"/>
    </xf>
    <xf numFmtId="166" fontId="2" fillId="0" borderId="10" xfId="1" applyNumberFormat="1" applyFont="1" applyFill="1" applyBorder="1" applyAlignment="1" applyProtection="1">
      <alignment wrapText="1"/>
      <protection hidden="1"/>
    </xf>
    <xf numFmtId="167" fontId="2" fillId="0" borderId="10" xfId="1" applyNumberFormat="1" applyFont="1" applyFill="1" applyBorder="1" applyAlignment="1" applyProtection="1">
      <protection hidden="1"/>
    </xf>
    <xf numFmtId="168" fontId="2" fillId="0" borderId="10" xfId="1" applyNumberFormat="1" applyFont="1" applyFill="1" applyBorder="1" applyAlignment="1" applyProtection="1">
      <protection hidden="1"/>
    </xf>
    <xf numFmtId="166" fontId="2" fillId="0" borderId="10" xfId="1" applyNumberFormat="1" applyFont="1" applyFill="1" applyBorder="1" applyAlignment="1" applyProtection="1">
      <protection hidden="1"/>
    </xf>
    <xf numFmtId="169" fontId="2" fillId="0" borderId="11" xfId="1" applyNumberFormat="1" applyFont="1" applyFill="1" applyBorder="1" applyAlignment="1" applyProtection="1">
      <alignment horizontal="center"/>
      <protection hidden="1"/>
    </xf>
    <xf numFmtId="0" fontId="2" fillId="0" borderId="12" xfId="0" applyFont="1" applyFill="1" applyBorder="1"/>
    <xf numFmtId="0" fontId="2" fillId="0" borderId="13" xfId="0" applyFont="1" applyFill="1" applyBorder="1"/>
    <xf numFmtId="179" fontId="2" fillId="0" borderId="11" xfId="1" applyNumberFormat="1" applyFont="1" applyFill="1" applyBorder="1" applyAlignment="1" applyProtection="1">
      <alignment horizontal="center"/>
      <protection hidden="1"/>
    </xf>
    <xf numFmtId="179" fontId="2" fillId="0" borderId="3" xfId="0" applyNumberFormat="1" applyFont="1" applyFill="1" applyBorder="1"/>
    <xf numFmtId="0" fontId="2" fillId="0" borderId="3" xfId="0" applyFont="1" applyFill="1" applyBorder="1" applyAlignment="1">
      <alignment horizontal="center"/>
    </xf>
    <xf numFmtId="172" fontId="2" fillId="0" borderId="3" xfId="0" applyNumberFormat="1" applyFont="1" applyFill="1" applyBorder="1" applyAlignment="1">
      <alignment horizontal="center"/>
    </xf>
    <xf numFmtId="178" fontId="2" fillId="0" borderId="12" xfId="0" applyNumberFormat="1" applyFont="1" applyFill="1" applyBorder="1"/>
    <xf numFmtId="178" fontId="2" fillId="0" borderId="13" xfId="0" applyNumberFormat="1" applyFont="1" applyFill="1" applyBorder="1"/>
    <xf numFmtId="0" fontId="2" fillId="0" borderId="3" xfId="0" applyFont="1" applyFill="1" applyBorder="1"/>
    <xf numFmtId="177" fontId="4" fillId="0" borderId="3" xfId="16" applyNumberFormat="1" applyFont="1" applyFill="1" applyBorder="1"/>
    <xf numFmtId="177" fontId="4" fillId="0" borderId="12" xfId="16" applyNumberFormat="1" applyFont="1" applyFill="1" applyBorder="1"/>
    <xf numFmtId="177" fontId="4" fillId="0" borderId="13" xfId="16" applyNumberFormat="1" applyFont="1" applyFill="1" applyBorder="1"/>
    <xf numFmtId="177" fontId="2" fillId="0" borderId="12" xfId="16" applyNumberFormat="1" applyFont="1" applyFill="1" applyBorder="1"/>
    <xf numFmtId="177" fontId="2" fillId="0" borderId="13" xfId="16" applyNumberFormat="1" applyFont="1" applyFill="1" applyBorder="1"/>
    <xf numFmtId="166" fontId="2" fillId="0" borderId="14" xfId="1" applyNumberFormat="1" applyFont="1" applyFill="1" applyBorder="1" applyAlignment="1" applyProtection="1">
      <alignment wrapText="1"/>
      <protection hidden="1"/>
    </xf>
    <xf numFmtId="166" fontId="2" fillId="0" borderId="15" xfId="1" applyNumberFormat="1" applyFont="1" applyFill="1" applyBorder="1" applyAlignment="1" applyProtection="1">
      <alignment wrapText="1"/>
      <protection hidden="1"/>
    </xf>
    <xf numFmtId="167" fontId="2" fillId="0" borderId="15" xfId="1" applyNumberFormat="1" applyFont="1" applyFill="1" applyBorder="1" applyAlignment="1" applyProtection="1">
      <protection hidden="1"/>
    </xf>
    <xf numFmtId="168" fontId="2" fillId="0" borderId="15" xfId="1" applyNumberFormat="1" applyFont="1" applyFill="1" applyBorder="1" applyAlignment="1" applyProtection="1">
      <protection hidden="1"/>
    </xf>
    <xf numFmtId="166" fontId="2" fillId="0" borderId="15" xfId="1" applyNumberFormat="1" applyFont="1" applyFill="1" applyBorder="1" applyAlignment="1" applyProtection="1">
      <protection hidden="1"/>
    </xf>
    <xf numFmtId="169" fontId="2" fillId="0" borderId="4" xfId="1" applyNumberFormat="1" applyFont="1" applyFill="1" applyBorder="1" applyAlignment="1" applyProtection="1">
      <alignment horizontal="center"/>
      <protection hidden="1"/>
    </xf>
    <xf numFmtId="166" fontId="4" fillId="0" borderId="13" xfId="1" applyNumberFormat="1" applyFont="1" applyFill="1" applyBorder="1" applyAlignment="1" applyProtection="1">
      <alignment wrapText="1"/>
      <protection hidden="1"/>
    </xf>
    <xf numFmtId="166" fontId="2" fillId="0" borderId="13" xfId="1" applyNumberFormat="1" applyFont="1" applyFill="1" applyBorder="1" applyAlignment="1" applyProtection="1">
      <alignment wrapText="1"/>
      <protection hidden="1"/>
    </xf>
    <xf numFmtId="167" fontId="2" fillId="0" borderId="13" xfId="1" applyNumberFormat="1" applyFont="1" applyFill="1" applyBorder="1" applyAlignment="1" applyProtection="1">
      <protection hidden="1"/>
    </xf>
    <xf numFmtId="168" fontId="2" fillId="0" borderId="13" xfId="1" applyNumberFormat="1" applyFont="1" applyFill="1" applyBorder="1" applyAlignment="1" applyProtection="1">
      <protection hidden="1"/>
    </xf>
    <xf numFmtId="43" fontId="4" fillId="0" borderId="2" xfId="0" applyNumberFormat="1" applyFont="1" applyFill="1" applyBorder="1"/>
    <xf numFmtId="170" fontId="2" fillId="0" borderId="3" xfId="0" applyNumberFormat="1" applyFont="1" applyFill="1" applyBorder="1" applyAlignment="1">
      <alignment horizontal="center"/>
    </xf>
    <xf numFmtId="164" fontId="4" fillId="0" borderId="2" xfId="16" applyNumberFormat="1" applyFont="1" applyFill="1" applyBorder="1"/>
    <xf numFmtId="166" fontId="2" fillId="0" borderId="16" xfId="1" applyNumberFormat="1" applyFont="1" applyFill="1" applyBorder="1" applyAlignment="1" applyProtection="1">
      <alignment wrapText="1"/>
      <protection hidden="1"/>
    </xf>
    <xf numFmtId="166" fontId="2" fillId="0" borderId="17" xfId="1" applyNumberFormat="1" applyFont="1" applyFill="1" applyBorder="1" applyAlignment="1" applyProtection="1">
      <alignment wrapText="1"/>
      <protection hidden="1"/>
    </xf>
    <xf numFmtId="167" fontId="2" fillId="0" borderId="17" xfId="1" applyNumberFormat="1" applyFont="1" applyFill="1" applyBorder="1" applyAlignment="1" applyProtection="1">
      <protection hidden="1"/>
    </xf>
    <xf numFmtId="168" fontId="2" fillId="0" borderId="17" xfId="1" applyNumberFormat="1" applyFont="1" applyFill="1" applyBorder="1" applyAlignment="1" applyProtection="1">
      <protection hidden="1"/>
    </xf>
    <xf numFmtId="166" fontId="2" fillId="0" borderId="17" xfId="1" applyNumberFormat="1" applyFont="1" applyFill="1" applyBorder="1" applyAlignment="1" applyProtection="1">
      <protection hidden="1"/>
    </xf>
    <xf numFmtId="169" fontId="2" fillId="0" borderId="18" xfId="1" applyNumberFormat="1" applyFont="1" applyFill="1" applyBorder="1" applyAlignment="1" applyProtection="1">
      <alignment horizontal="center"/>
      <protection hidden="1"/>
    </xf>
    <xf numFmtId="164" fontId="4" fillId="0" borderId="2" xfId="0" applyNumberFormat="1" applyFont="1" applyFill="1" applyBorder="1"/>
    <xf numFmtId="166" fontId="9" fillId="0" borderId="1" xfId="1" applyNumberFormat="1" applyFont="1" applyFill="1" applyBorder="1" applyAlignment="1" applyProtection="1">
      <alignment wrapText="1"/>
      <protection hidden="1"/>
    </xf>
    <xf numFmtId="166" fontId="9" fillId="0" borderId="19" xfId="1" applyNumberFormat="1" applyFont="1" applyFill="1" applyBorder="1" applyAlignment="1" applyProtection="1">
      <alignment wrapText="1"/>
      <protection hidden="1"/>
    </xf>
    <xf numFmtId="167" fontId="9" fillId="0" borderId="2" xfId="1" applyNumberFormat="1" applyFont="1" applyFill="1" applyBorder="1" applyAlignment="1" applyProtection="1">
      <protection hidden="1"/>
    </xf>
    <xf numFmtId="168" fontId="9" fillId="0" borderId="2" xfId="1" applyNumberFormat="1" applyFont="1" applyFill="1" applyBorder="1" applyAlignment="1" applyProtection="1">
      <protection hidden="1"/>
    </xf>
    <xf numFmtId="166" fontId="9" fillId="0" borderId="2" xfId="1" applyNumberFormat="1" applyFont="1" applyFill="1" applyBorder="1" applyAlignment="1" applyProtection="1">
      <protection hidden="1"/>
    </xf>
    <xf numFmtId="166" fontId="10" fillId="0" borderId="1" xfId="1" applyNumberFormat="1" applyFont="1" applyFill="1" applyBorder="1" applyAlignment="1" applyProtection="1">
      <alignment wrapText="1"/>
      <protection hidden="1"/>
    </xf>
    <xf numFmtId="166" fontId="10" fillId="0" borderId="19" xfId="1" applyNumberFormat="1" applyFont="1" applyFill="1" applyBorder="1" applyAlignment="1" applyProtection="1">
      <alignment wrapText="1"/>
      <protection hidden="1"/>
    </xf>
    <xf numFmtId="167" fontId="10" fillId="0" borderId="2" xfId="1" applyNumberFormat="1" applyFont="1" applyFill="1" applyBorder="1" applyAlignment="1" applyProtection="1">
      <protection hidden="1"/>
    </xf>
    <xf numFmtId="168" fontId="10" fillId="0" borderId="2" xfId="1" applyNumberFormat="1" applyFont="1" applyFill="1" applyBorder="1" applyAlignment="1" applyProtection="1">
      <protection hidden="1"/>
    </xf>
    <xf numFmtId="166" fontId="10" fillId="0" borderId="2" xfId="1" applyNumberFormat="1" applyFont="1" applyFill="1" applyBorder="1" applyAlignment="1" applyProtection="1">
      <protection hidden="1"/>
    </xf>
    <xf numFmtId="179" fontId="2" fillId="0" borderId="4" xfId="1" applyNumberFormat="1" applyFont="1" applyFill="1" applyBorder="1" applyAlignment="1" applyProtection="1">
      <alignment horizontal="center"/>
      <protection hidden="1"/>
    </xf>
    <xf numFmtId="169" fontId="2" fillId="0" borderId="3" xfId="0" applyNumberFormat="1" applyFont="1" applyFill="1" applyBorder="1" applyAlignment="1">
      <alignment horizontal="center"/>
    </xf>
    <xf numFmtId="0" fontId="2" fillId="0" borderId="12" xfId="0" applyFont="1" applyFill="1" applyBorder="1" applyAlignment="1">
      <alignment horizontal="center"/>
    </xf>
    <xf numFmtId="0" fontId="2" fillId="0" borderId="13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169" fontId="10" fillId="0" borderId="3" xfId="8" applyNumberFormat="1" applyFont="1" applyFill="1" applyBorder="1" applyAlignment="1" applyProtection="1">
      <alignment horizontal="center"/>
      <protection hidden="1"/>
    </xf>
    <xf numFmtId="179" fontId="12" fillId="0" borderId="3" xfId="8" applyNumberFormat="1" applyFont="1" applyFill="1" applyBorder="1" applyAlignment="1" applyProtection="1">
      <alignment horizontal="center"/>
      <protection hidden="1"/>
    </xf>
    <xf numFmtId="169" fontId="2" fillId="0" borderId="19" xfId="1" applyNumberFormat="1" applyFont="1" applyFill="1" applyBorder="1" applyAlignment="1" applyProtection="1">
      <alignment horizontal="center"/>
      <protection hidden="1"/>
    </xf>
    <xf numFmtId="177" fontId="5" fillId="0" borderId="13" xfId="16" applyNumberFormat="1" applyFont="1" applyFill="1" applyBorder="1" applyAlignment="1">
      <alignment horizontal="center"/>
    </xf>
    <xf numFmtId="179" fontId="10" fillId="0" borderId="3" xfId="9" applyNumberFormat="1" applyFont="1" applyFill="1" applyBorder="1" applyAlignment="1" applyProtection="1">
      <alignment horizontal="center"/>
      <protection hidden="1"/>
    </xf>
    <xf numFmtId="0" fontId="0" fillId="0" borderId="0" xfId="0" applyFill="1"/>
    <xf numFmtId="166" fontId="9" fillId="0" borderId="13" xfId="1" applyNumberFormat="1" applyFont="1" applyFill="1" applyBorder="1" applyAlignment="1" applyProtection="1">
      <alignment wrapText="1"/>
      <protection hidden="1"/>
    </xf>
    <xf numFmtId="43" fontId="2" fillId="0" borderId="3" xfId="0" applyNumberFormat="1" applyFont="1" applyFill="1" applyBorder="1"/>
    <xf numFmtId="43" fontId="2" fillId="0" borderId="3" xfId="16" applyFont="1" applyFill="1" applyBorder="1"/>
    <xf numFmtId="174" fontId="2" fillId="0" borderId="3" xfId="0" applyNumberFormat="1" applyFont="1" applyFill="1" applyBorder="1"/>
    <xf numFmtId="174" fontId="10" fillId="0" borderId="3" xfId="11" applyNumberFormat="1" applyFont="1" applyFill="1" applyBorder="1" applyAlignment="1" applyProtection="1">
      <protection hidden="1"/>
    </xf>
    <xf numFmtId="179" fontId="10" fillId="0" borderId="3" xfId="11" applyNumberFormat="1" applyFont="1" applyFill="1" applyBorder="1" applyAlignment="1" applyProtection="1">
      <alignment horizontal="center"/>
      <protection hidden="1"/>
    </xf>
    <xf numFmtId="166" fontId="10" fillId="0" borderId="13" xfId="1" applyNumberFormat="1" applyFont="1" applyFill="1" applyBorder="1" applyAlignment="1" applyProtection="1">
      <alignment wrapText="1"/>
      <protection hidden="1"/>
    </xf>
    <xf numFmtId="169" fontId="10" fillId="0" borderId="3" xfId="12" applyNumberFormat="1" applyFont="1" applyFill="1" applyBorder="1" applyAlignment="1" applyProtection="1">
      <protection hidden="1"/>
    </xf>
    <xf numFmtId="179" fontId="10" fillId="0" borderId="3" xfId="12" applyNumberFormat="1" applyFont="1" applyFill="1" applyBorder="1" applyAlignment="1" applyProtection="1">
      <alignment horizontal="center"/>
      <protection hidden="1"/>
    </xf>
    <xf numFmtId="169" fontId="10" fillId="0" borderId="3" xfId="13" applyNumberFormat="1" applyFont="1" applyFill="1" applyBorder="1" applyAlignment="1" applyProtection="1">
      <alignment horizontal="center"/>
      <protection hidden="1"/>
    </xf>
    <xf numFmtId="179" fontId="10" fillId="0" borderId="3" xfId="13" applyNumberFormat="1" applyFont="1" applyFill="1" applyBorder="1" applyAlignment="1" applyProtection="1">
      <alignment horizontal="center"/>
      <protection hidden="1"/>
    </xf>
    <xf numFmtId="177" fontId="2" fillId="0" borderId="3" xfId="0" applyNumberFormat="1" applyFont="1" applyFill="1" applyBorder="1"/>
    <xf numFmtId="0" fontId="2" fillId="0" borderId="0" xfId="0" applyFont="1" applyFill="1" applyBorder="1"/>
    <xf numFmtId="179" fontId="10" fillId="0" borderId="3" xfId="2" applyNumberFormat="1" applyFont="1" applyFill="1" applyBorder="1" applyAlignment="1" applyProtection="1">
      <alignment horizontal="center"/>
      <protection hidden="1"/>
    </xf>
    <xf numFmtId="0" fontId="2" fillId="0" borderId="2" xfId="1" applyNumberFormat="1" applyFont="1" applyFill="1" applyBorder="1" applyAlignment="1" applyProtection="1">
      <protection hidden="1"/>
    </xf>
    <xf numFmtId="0" fontId="2" fillId="0" borderId="0" xfId="0" applyFont="1" applyFill="1" applyBorder="1" applyAlignment="1">
      <alignment horizontal="center"/>
    </xf>
    <xf numFmtId="166" fontId="4" fillId="0" borderId="13" xfId="1" applyNumberFormat="1" applyFont="1" applyFill="1" applyBorder="1" applyAlignment="1" applyProtection="1">
      <alignment horizontal="center" wrapText="1"/>
      <protection hidden="1"/>
    </xf>
    <xf numFmtId="167" fontId="4" fillId="0" borderId="13" xfId="1" applyNumberFormat="1" applyFont="1" applyFill="1" applyBorder="1" applyAlignment="1" applyProtection="1">
      <alignment horizontal="center"/>
      <protection hidden="1"/>
    </xf>
    <xf numFmtId="168" fontId="4" fillId="0" borderId="13" xfId="1" applyNumberFormat="1" applyFont="1" applyFill="1" applyBorder="1" applyAlignment="1" applyProtection="1">
      <alignment horizontal="center"/>
      <protection hidden="1"/>
    </xf>
    <xf numFmtId="166" fontId="4" fillId="0" borderId="2" xfId="1" applyNumberFormat="1" applyFont="1" applyFill="1" applyBorder="1" applyAlignment="1" applyProtection="1">
      <alignment horizontal="center"/>
      <protection hidden="1"/>
    </xf>
    <xf numFmtId="174" fontId="2" fillId="0" borderId="3" xfId="1" applyNumberFormat="1" applyFont="1" applyFill="1" applyBorder="1" applyAlignment="1" applyProtection="1">
      <alignment horizontal="center"/>
      <protection hidden="1"/>
    </xf>
    <xf numFmtId="166" fontId="2" fillId="0" borderId="13" xfId="1" applyNumberFormat="1" applyFont="1" applyFill="1" applyBorder="1" applyAlignment="1" applyProtection="1">
      <alignment horizontal="center" wrapText="1"/>
      <protection hidden="1"/>
    </xf>
    <xf numFmtId="167" fontId="2" fillId="0" borderId="13" xfId="1" applyNumberFormat="1" applyFont="1" applyFill="1" applyBorder="1" applyAlignment="1" applyProtection="1">
      <alignment horizontal="center"/>
      <protection hidden="1"/>
    </xf>
    <xf numFmtId="168" fontId="2" fillId="0" borderId="13" xfId="1" applyNumberFormat="1" applyFont="1" applyFill="1" applyBorder="1" applyAlignment="1" applyProtection="1">
      <alignment horizontal="center"/>
      <protection hidden="1"/>
    </xf>
    <xf numFmtId="166" fontId="2" fillId="0" borderId="2" xfId="1" applyNumberFormat="1" applyFont="1" applyFill="1" applyBorder="1" applyAlignment="1" applyProtection="1">
      <alignment horizontal="center"/>
      <protection hidden="1"/>
    </xf>
    <xf numFmtId="174" fontId="2" fillId="0" borderId="4" xfId="0" applyNumberFormat="1" applyFont="1" applyFill="1" applyBorder="1" applyAlignment="1">
      <alignment horizontal="center"/>
    </xf>
    <xf numFmtId="179" fontId="2" fillId="0" borderId="4" xfId="0" applyNumberFormat="1" applyFont="1" applyFill="1" applyBorder="1" applyAlignment="1">
      <alignment horizontal="center"/>
    </xf>
    <xf numFmtId="166" fontId="2" fillId="0" borderId="20" xfId="1" applyNumberFormat="1" applyFont="1" applyFill="1" applyBorder="1" applyAlignment="1" applyProtection="1">
      <alignment horizontal="center" wrapText="1"/>
      <protection hidden="1"/>
    </xf>
    <xf numFmtId="167" fontId="2" fillId="0" borderId="20" xfId="1" applyNumberFormat="1" applyFont="1" applyFill="1" applyBorder="1" applyAlignment="1" applyProtection="1">
      <alignment horizontal="center"/>
      <protection hidden="1"/>
    </xf>
    <xf numFmtId="168" fontId="2" fillId="0" borderId="20" xfId="1" applyNumberFormat="1" applyFont="1" applyFill="1" applyBorder="1" applyAlignment="1" applyProtection="1">
      <alignment horizontal="center"/>
      <protection hidden="1"/>
    </xf>
    <xf numFmtId="166" fontId="2" fillId="0" borderId="15" xfId="1" applyNumberFormat="1" applyFont="1" applyFill="1" applyBorder="1" applyAlignment="1" applyProtection="1">
      <alignment horizontal="center"/>
      <protection hidden="1"/>
    </xf>
    <xf numFmtId="176" fontId="2" fillId="0" borderId="3" xfId="0" applyNumberFormat="1" applyFont="1" applyFill="1" applyBorder="1" applyAlignment="1">
      <alignment horizontal="center"/>
    </xf>
    <xf numFmtId="166" fontId="4" fillId="0" borderId="21" xfId="1" applyNumberFormat="1" applyFont="1" applyFill="1" applyBorder="1" applyAlignment="1" applyProtection="1">
      <alignment wrapText="1"/>
      <protection hidden="1"/>
    </xf>
    <xf numFmtId="0" fontId="4" fillId="0" borderId="22" xfId="0" applyFont="1" applyFill="1" applyBorder="1"/>
    <xf numFmtId="0" fontId="4" fillId="0" borderId="23" xfId="0" applyFont="1" applyFill="1" applyBorder="1"/>
    <xf numFmtId="171" fontId="4" fillId="0" borderId="24" xfId="16" applyNumberFormat="1" applyFont="1" applyFill="1" applyBorder="1" applyAlignment="1">
      <alignment horizontal="center"/>
    </xf>
    <xf numFmtId="179" fontId="4" fillId="0" borderId="25" xfId="16" applyNumberFormat="1" applyFont="1" applyFill="1" applyBorder="1" applyAlignment="1">
      <alignment horizontal="center"/>
    </xf>
    <xf numFmtId="165" fontId="14" fillId="0" borderId="0" xfId="16" applyNumberFormat="1" applyFont="1" applyFill="1" applyAlignment="1">
      <alignment horizontal="right"/>
    </xf>
    <xf numFmtId="0" fontId="7" fillId="0" borderId="0" xfId="15" applyNumberFormat="1" applyFont="1" applyFill="1" applyAlignment="1" applyProtection="1">
      <alignment horizontal="center" wrapText="1"/>
      <protection hidden="1"/>
    </xf>
    <xf numFmtId="0" fontId="13" fillId="0" borderId="0" xfId="0" applyFont="1" applyAlignment="1">
      <alignment wrapText="1"/>
    </xf>
    <xf numFmtId="0" fontId="0" fillId="0" borderId="0" xfId="0" applyAlignment="1">
      <alignment wrapText="1"/>
    </xf>
  </cellXfs>
  <cellStyles count="17">
    <cellStyle name="Обычный" xfId="0" builtinId="0"/>
    <cellStyle name="Обычный 2" xfId="1"/>
    <cellStyle name="Обычный 2 10" xfId="2"/>
    <cellStyle name="Обычный 2 11" xfId="3"/>
    <cellStyle name="Обычный 2 12" xfId="4"/>
    <cellStyle name="Обычный 2 13" xfId="5"/>
    <cellStyle name="Обычный 2 14" xfId="6"/>
    <cellStyle name="Обычный 2 2" xfId="7"/>
    <cellStyle name="Обычный 2 3" xfId="8"/>
    <cellStyle name="Обычный 2 4" xfId="9"/>
    <cellStyle name="Обычный 2 5" xfId="10"/>
    <cellStyle name="Обычный 2 6" xfId="11"/>
    <cellStyle name="Обычный 2 7" xfId="12"/>
    <cellStyle name="Обычный 2 8" xfId="13"/>
    <cellStyle name="Обычный 2 9" xfId="14"/>
    <cellStyle name="Обычный_Tmp2" xfId="15"/>
    <cellStyle name="Финансовый" xfId="16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140"/>
  <sheetViews>
    <sheetView tabSelected="1" workbookViewId="0">
      <selection activeCell="Q5" sqref="Q5"/>
    </sheetView>
  </sheetViews>
  <sheetFormatPr defaultRowHeight="12.75"/>
  <cols>
    <col min="1" max="1" width="36.28515625" style="1" customWidth="1"/>
    <col min="2" max="6" width="9.140625" style="1"/>
    <col min="7" max="7" width="10.85546875" style="1" customWidth="1"/>
    <col min="8" max="8" width="11" style="1" customWidth="1"/>
    <col min="9" max="11" width="9.140625" style="1" hidden="1" customWidth="1"/>
    <col min="12" max="12" width="16" style="1" customWidth="1"/>
    <col min="13" max="14" width="9.140625" style="1"/>
    <col min="15" max="15" width="15.5703125" style="1" customWidth="1"/>
    <col min="16" max="16" width="19" style="1" customWidth="1"/>
    <col min="17" max="16384" width="9.140625" style="1"/>
  </cols>
  <sheetData>
    <row r="1" spans="1:17" ht="15.75">
      <c r="L1" s="157" t="s">
        <v>76</v>
      </c>
    </row>
    <row r="2" spans="1:17" ht="15.75">
      <c r="L2" s="157" t="s">
        <v>84</v>
      </c>
    </row>
    <row r="3" spans="1:17" ht="15.75">
      <c r="L3" s="157" t="s">
        <v>0</v>
      </c>
    </row>
    <row r="4" spans="1:17" ht="15.75">
      <c r="L4" s="157" t="s">
        <v>85</v>
      </c>
    </row>
    <row r="5" spans="1:17" ht="12.75" customHeight="1">
      <c r="A5" s="158" t="s">
        <v>74</v>
      </c>
      <c r="B5" s="158"/>
      <c r="C5" s="158"/>
      <c r="D5" s="158"/>
      <c r="E5" s="158"/>
      <c r="F5" s="158"/>
      <c r="G5" s="158"/>
      <c r="H5" s="159"/>
      <c r="I5" s="159"/>
      <c r="J5" s="159"/>
      <c r="K5" s="159"/>
      <c r="L5" s="160"/>
    </row>
    <row r="6" spans="1:17" ht="36" customHeight="1">
      <c r="A6" s="159"/>
      <c r="B6" s="159"/>
      <c r="C6" s="159"/>
      <c r="D6" s="159"/>
      <c r="E6" s="159"/>
      <c r="F6" s="159"/>
      <c r="G6" s="159"/>
      <c r="H6" s="159"/>
      <c r="I6" s="159"/>
      <c r="J6" s="159"/>
      <c r="K6" s="159"/>
      <c r="L6" s="160"/>
    </row>
    <row r="7" spans="1:17">
      <c r="G7" s="2"/>
    </row>
    <row r="8" spans="1:17" ht="13.5" thickBot="1">
      <c r="L8" s="41" t="s">
        <v>1</v>
      </c>
    </row>
    <row r="9" spans="1:17" ht="26.25" thickBot="1">
      <c r="A9" s="54" t="s">
        <v>2</v>
      </c>
      <c r="B9" s="55" t="s">
        <v>3</v>
      </c>
      <c r="C9" s="55" t="s">
        <v>4</v>
      </c>
      <c r="D9" s="54" t="s">
        <v>5</v>
      </c>
      <c r="E9" s="54" t="s">
        <v>6</v>
      </c>
      <c r="F9" s="54" t="s">
        <v>7</v>
      </c>
      <c r="G9" s="56" t="s">
        <v>8</v>
      </c>
      <c r="H9" s="57" t="s">
        <v>64</v>
      </c>
      <c r="I9" s="7"/>
      <c r="J9" s="7"/>
      <c r="K9" s="7"/>
      <c r="L9" s="58" t="s">
        <v>65</v>
      </c>
    </row>
    <row r="10" spans="1:17" ht="25.5" customHeight="1">
      <c r="A10" s="59" t="s">
        <v>9</v>
      </c>
      <c r="B10" s="60">
        <v>650</v>
      </c>
      <c r="C10" s="61">
        <v>0</v>
      </c>
      <c r="D10" s="61">
        <v>0</v>
      </c>
      <c r="E10" s="62">
        <v>0</v>
      </c>
      <c r="F10" s="63">
        <v>0</v>
      </c>
      <c r="G10" s="64">
        <f>G125</f>
        <v>97937.897000000012</v>
      </c>
      <c r="H10" s="64">
        <f>H125</f>
        <v>18289.309999999998</v>
      </c>
      <c r="I10" s="65"/>
      <c r="J10" s="66"/>
      <c r="K10" s="29"/>
      <c r="L10" s="67">
        <f>L125</f>
        <v>116227.21366999998</v>
      </c>
    </row>
    <row r="11" spans="1:17" ht="21.75" customHeight="1">
      <c r="A11" s="3" t="s">
        <v>10</v>
      </c>
      <c r="B11" s="4">
        <v>650</v>
      </c>
      <c r="C11" s="5">
        <v>1</v>
      </c>
      <c r="D11" s="5">
        <v>0</v>
      </c>
      <c r="E11" s="6">
        <v>0</v>
      </c>
      <c r="F11" s="34">
        <v>0</v>
      </c>
      <c r="G11" s="24">
        <f>G12+G15+G29+G32</f>
        <v>36415.337</v>
      </c>
      <c r="H11" s="24">
        <f>H12+H15+H29+H32+H24</f>
        <v>2163.5</v>
      </c>
      <c r="I11" s="65"/>
      <c r="J11" s="66"/>
      <c r="K11" s="30"/>
      <c r="L11" s="24">
        <f>L12+L15+L29+L32+L24</f>
        <v>38578.836519999997</v>
      </c>
      <c r="P11" s="39"/>
    </row>
    <row r="12" spans="1:17" ht="42.75" customHeight="1">
      <c r="A12" s="3" t="s">
        <v>11</v>
      </c>
      <c r="B12" s="4">
        <v>650</v>
      </c>
      <c r="C12" s="5">
        <v>1</v>
      </c>
      <c r="D12" s="5">
        <v>2</v>
      </c>
      <c r="E12" s="6">
        <v>0</v>
      </c>
      <c r="F12" s="34">
        <v>0</v>
      </c>
      <c r="G12" s="24">
        <f>G13</f>
        <v>1667</v>
      </c>
      <c r="H12" s="24">
        <f>H13</f>
        <v>121.70000000000005</v>
      </c>
      <c r="I12" s="65"/>
      <c r="J12" s="66"/>
      <c r="K12" s="30"/>
      <c r="L12" s="42">
        <f>L13</f>
        <v>1788.7</v>
      </c>
      <c r="M12" s="7"/>
      <c r="N12" s="7"/>
      <c r="O12" s="7"/>
      <c r="P12" s="7"/>
      <c r="Q12" s="7"/>
    </row>
    <row r="13" spans="1:17" ht="14.25" customHeight="1">
      <c r="A13" s="3" t="s">
        <v>12</v>
      </c>
      <c r="B13" s="4">
        <v>650</v>
      </c>
      <c r="C13" s="5">
        <v>1</v>
      </c>
      <c r="D13" s="5">
        <v>2</v>
      </c>
      <c r="E13" s="6">
        <v>20300</v>
      </c>
      <c r="F13" s="34">
        <v>0</v>
      </c>
      <c r="G13" s="24">
        <f>G14</f>
        <v>1667</v>
      </c>
      <c r="H13" s="24">
        <f>H14</f>
        <v>121.70000000000005</v>
      </c>
      <c r="I13" s="65"/>
      <c r="J13" s="66"/>
      <c r="K13" s="29"/>
      <c r="L13" s="42">
        <f>L14</f>
        <v>1788.7</v>
      </c>
      <c r="M13" s="7"/>
      <c r="N13" s="7"/>
      <c r="O13" s="7"/>
      <c r="P13" s="7"/>
      <c r="Q13" s="7"/>
    </row>
    <row r="14" spans="1:17" ht="21" customHeight="1">
      <c r="A14" s="3" t="s">
        <v>13</v>
      </c>
      <c r="B14" s="4">
        <v>650</v>
      </c>
      <c r="C14" s="5">
        <v>1</v>
      </c>
      <c r="D14" s="5">
        <v>2</v>
      </c>
      <c r="E14" s="6">
        <v>20300</v>
      </c>
      <c r="F14" s="34">
        <v>121</v>
      </c>
      <c r="G14" s="24">
        <v>1667</v>
      </c>
      <c r="H14" s="68">
        <f>L14-G14</f>
        <v>121.70000000000005</v>
      </c>
      <c r="I14" s="65"/>
      <c r="J14" s="66"/>
      <c r="K14" s="30"/>
      <c r="L14" s="42">
        <v>1788.7</v>
      </c>
      <c r="M14" s="7"/>
      <c r="N14" s="7"/>
      <c r="O14" s="7"/>
      <c r="P14" s="7"/>
      <c r="Q14" s="7"/>
    </row>
    <row r="15" spans="1:17" ht="37.5" customHeight="1">
      <c r="A15" s="3" t="s">
        <v>14</v>
      </c>
      <c r="B15" s="4">
        <v>650</v>
      </c>
      <c r="C15" s="5">
        <v>1</v>
      </c>
      <c r="D15" s="5">
        <v>4</v>
      </c>
      <c r="E15" s="6">
        <v>0</v>
      </c>
      <c r="F15" s="34">
        <v>0</v>
      </c>
      <c r="G15" s="24">
        <f>G16+G22</f>
        <v>22318.837</v>
      </c>
      <c r="H15" s="24">
        <f>H16+H22</f>
        <v>469.3</v>
      </c>
      <c r="I15" s="65"/>
      <c r="J15" s="66"/>
      <c r="K15" s="31"/>
      <c r="L15" s="24">
        <f>L16+L22</f>
        <v>22788.136519999996</v>
      </c>
      <c r="M15" s="8"/>
      <c r="N15" s="7"/>
      <c r="O15" s="48"/>
      <c r="P15" s="7"/>
      <c r="Q15" s="7"/>
    </row>
    <row r="16" spans="1:17" ht="36" customHeight="1">
      <c r="A16" s="3" t="s">
        <v>15</v>
      </c>
      <c r="B16" s="4">
        <v>650</v>
      </c>
      <c r="C16" s="5">
        <v>1</v>
      </c>
      <c r="D16" s="5">
        <v>4</v>
      </c>
      <c r="E16" s="6">
        <v>7951910</v>
      </c>
      <c r="F16" s="34">
        <v>0</v>
      </c>
      <c r="G16" s="24">
        <f>G17+G18+G20+G21</f>
        <v>20818.837</v>
      </c>
      <c r="H16" s="24">
        <f>H17+H19+H20+H21</f>
        <v>469.3</v>
      </c>
      <c r="I16" s="65"/>
      <c r="J16" s="66"/>
      <c r="K16" s="31"/>
      <c r="L16" s="24">
        <f>L17+L18+L19+L20+L21</f>
        <v>21288.136519999996</v>
      </c>
      <c r="M16" s="8"/>
      <c r="N16" s="8"/>
      <c r="O16" s="48"/>
      <c r="P16" s="7"/>
      <c r="Q16" s="7"/>
    </row>
    <row r="17" spans="1:17" ht="25.5">
      <c r="A17" s="3" t="s">
        <v>16</v>
      </c>
      <c r="B17" s="4">
        <v>650</v>
      </c>
      <c r="C17" s="5">
        <v>1</v>
      </c>
      <c r="D17" s="5">
        <v>4</v>
      </c>
      <c r="E17" s="6">
        <v>7951910</v>
      </c>
      <c r="F17" s="34">
        <v>112</v>
      </c>
      <c r="G17" s="24">
        <v>10</v>
      </c>
      <c r="H17" s="69">
        <v>-10</v>
      </c>
      <c r="I17" s="65"/>
      <c r="J17" s="66"/>
      <c r="K17" s="31"/>
      <c r="L17" s="42">
        <f>G17+H17</f>
        <v>0</v>
      </c>
      <c r="M17" s="7"/>
      <c r="N17" s="7"/>
      <c r="O17" s="7"/>
      <c r="P17" s="7"/>
      <c r="Q17" s="7"/>
    </row>
    <row r="18" spans="1:17">
      <c r="A18" s="3" t="s">
        <v>13</v>
      </c>
      <c r="B18" s="4">
        <v>650</v>
      </c>
      <c r="C18" s="5">
        <v>1</v>
      </c>
      <c r="D18" s="5">
        <v>4</v>
      </c>
      <c r="E18" s="6">
        <v>7951910</v>
      </c>
      <c r="F18" s="34">
        <v>121</v>
      </c>
      <c r="G18" s="24">
        <v>20545.237000000001</v>
      </c>
      <c r="H18" s="70"/>
      <c r="I18" s="65"/>
      <c r="J18" s="66"/>
      <c r="K18" s="31"/>
      <c r="L18" s="42">
        <v>20545.236519999999</v>
      </c>
      <c r="M18" s="7"/>
      <c r="N18" s="7"/>
      <c r="O18" s="7"/>
      <c r="P18" s="7"/>
      <c r="Q18" s="7"/>
    </row>
    <row r="19" spans="1:17" ht="25.5">
      <c r="A19" s="3" t="s">
        <v>83</v>
      </c>
      <c r="B19" s="4"/>
      <c r="C19" s="5"/>
      <c r="D19" s="5"/>
      <c r="E19" s="6"/>
      <c r="F19" s="34">
        <v>122</v>
      </c>
      <c r="G19" s="24"/>
      <c r="H19" s="70">
        <v>132</v>
      </c>
      <c r="I19" s="65"/>
      <c r="J19" s="66"/>
      <c r="K19" s="31"/>
      <c r="L19" s="42">
        <f>G19+H19</f>
        <v>132</v>
      </c>
      <c r="M19" s="7"/>
      <c r="N19" s="7"/>
      <c r="O19" s="7"/>
      <c r="P19" s="7"/>
      <c r="Q19" s="7"/>
    </row>
    <row r="20" spans="1:17">
      <c r="A20" s="3" t="s">
        <v>17</v>
      </c>
      <c r="B20" s="4">
        <v>650</v>
      </c>
      <c r="C20" s="5">
        <v>1</v>
      </c>
      <c r="D20" s="5">
        <v>4</v>
      </c>
      <c r="E20" s="6">
        <v>7951910</v>
      </c>
      <c r="F20" s="34">
        <v>244</v>
      </c>
      <c r="G20" s="24">
        <v>150</v>
      </c>
      <c r="H20" s="42">
        <f>L20-G20</f>
        <v>215.3</v>
      </c>
      <c r="I20" s="65"/>
      <c r="J20" s="66"/>
      <c r="K20" s="31"/>
      <c r="L20" s="42">
        <v>365.3</v>
      </c>
      <c r="M20" s="7"/>
      <c r="N20" s="48"/>
      <c r="O20" s="7"/>
      <c r="P20" s="7"/>
      <c r="Q20" s="7"/>
    </row>
    <row r="21" spans="1:17" ht="25.5">
      <c r="A21" s="3" t="s">
        <v>18</v>
      </c>
      <c r="B21" s="4">
        <v>650</v>
      </c>
      <c r="C21" s="5">
        <v>1</v>
      </c>
      <c r="D21" s="5">
        <v>4</v>
      </c>
      <c r="E21" s="6">
        <v>7951910</v>
      </c>
      <c r="F21" s="34">
        <v>852</v>
      </c>
      <c r="G21" s="24">
        <v>113.6</v>
      </c>
      <c r="H21" s="42">
        <f>L21-G21</f>
        <v>132</v>
      </c>
      <c r="I21" s="71"/>
      <c r="J21" s="72"/>
      <c r="K21" s="37"/>
      <c r="L21" s="42">
        <v>245.6</v>
      </c>
      <c r="M21" s="7"/>
      <c r="N21" s="7"/>
      <c r="O21" s="48"/>
      <c r="P21" s="7"/>
      <c r="Q21" s="7"/>
    </row>
    <row r="22" spans="1:17" ht="76.5">
      <c r="A22" s="3" t="s">
        <v>19</v>
      </c>
      <c r="B22" s="4">
        <v>650</v>
      </c>
      <c r="C22" s="5">
        <v>1</v>
      </c>
      <c r="D22" s="5">
        <v>4</v>
      </c>
      <c r="E22" s="6">
        <v>7954400</v>
      </c>
      <c r="F22" s="34">
        <v>0</v>
      </c>
      <c r="G22" s="24">
        <f>G23</f>
        <v>1500</v>
      </c>
      <c r="H22" s="73"/>
      <c r="I22" s="65"/>
      <c r="J22" s="66"/>
      <c r="K22" s="31"/>
      <c r="L22" s="42">
        <f>L23</f>
        <v>1500</v>
      </c>
      <c r="M22" s="7"/>
      <c r="N22" s="7"/>
      <c r="O22" s="7"/>
      <c r="P22" s="7"/>
      <c r="Q22" s="7"/>
    </row>
    <row r="23" spans="1:17">
      <c r="A23" s="3" t="s">
        <v>17</v>
      </c>
      <c r="B23" s="4">
        <v>650</v>
      </c>
      <c r="C23" s="5">
        <v>1</v>
      </c>
      <c r="D23" s="5">
        <v>4</v>
      </c>
      <c r="E23" s="6">
        <v>7954400</v>
      </c>
      <c r="F23" s="34">
        <v>244</v>
      </c>
      <c r="G23" s="24">
        <v>1500</v>
      </c>
      <c r="H23" s="73"/>
      <c r="I23" s="65"/>
      <c r="J23" s="66"/>
      <c r="K23" s="31"/>
      <c r="L23" s="42">
        <v>1500</v>
      </c>
      <c r="M23" s="7"/>
      <c r="N23" s="7"/>
      <c r="O23" s="7"/>
      <c r="P23" s="7"/>
      <c r="Q23" s="7"/>
    </row>
    <row r="24" spans="1:17" ht="25.5">
      <c r="A24" s="51" t="s">
        <v>82</v>
      </c>
      <c r="B24" s="15">
        <v>650</v>
      </c>
      <c r="C24" s="16">
        <v>1</v>
      </c>
      <c r="D24" s="16">
        <v>7</v>
      </c>
      <c r="E24" s="17">
        <v>0</v>
      </c>
      <c r="F24" s="34">
        <v>0</v>
      </c>
      <c r="G24" s="28"/>
      <c r="H24" s="74">
        <v>1100</v>
      </c>
      <c r="I24" s="75"/>
      <c r="J24" s="76"/>
      <c r="K24" s="52"/>
      <c r="L24" s="53">
        <v>1100</v>
      </c>
      <c r="M24" s="7"/>
      <c r="N24" s="7"/>
      <c r="O24" s="7"/>
      <c r="P24" s="7"/>
      <c r="Q24" s="7"/>
    </row>
    <row r="25" spans="1:17" ht="25.5">
      <c r="A25" s="3" t="s">
        <v>80</v>
      </c>
      <c r="B25" s="4">
        <v>650</v>
      </c>
      <c r="C25" s="5">
        <v>1</v>
      </c>
      <c r="D25" s="5">
        <v>7</v>
      </c>
      <c r="E25" s="6">
        <v>200002</v>
      </c>
      <c r="F25" s="34">
        <v>0</v>
      </c>
      <c r="G25" s="24"/>
      <c r="H25" s="26">
        <v>500</v>
      </c>
      <c r="I25" s="77"/>
      <c r="J25" s="78"/>
      <c r="K25" s="33"/>
      <c r="L25" s="50">
        <v>500</v>
      </c>
      <c r="M25" s="7"/>
      <c r="N25" s="7"/>
      <c r="O25" s="7"/>
      <c r="P25" s="7"/>
      <c r="Q25" s="7"/>
    </row>
    <row r="26" spans="1:17">
      <c r="A26" s="3" t="s">
        <v>17</v>
      </c>
      <c r="B26" s="4">
        <v>650</v>
      </c>
      <c r="C26" s="5">
        <v>1</v>
      </c>
      <c r="D26" s="5">
        <v>7</v>
      </c>
      <c r="E26" s="6">
        <v>200002</v>
      </c>
      <c r="F26" s="34">
        <v>244</v>
      </c>
      <c r="G26" s="24"/>
      <c r="H26" s="26">
        <v>500</v>
      </c>
      <c r="I26" s="77"/>
      <c r="J26" s="78"/>
      <c r="K26" s="33"/>
      <c r="L26" s="50">
        <v>500</v>
      </c>
      <c r="M26" s="7"/>
      <c r="N26" s="7"/>
      <c r="O26" s="7"/>
      <c r="P26" s="7"/>
      <c r="Q26" s="7"/>
    </row>
    <row r="27" spans="1:17" ht="25.5">
      <c r="A27" s="3" t="s">
        <v>81</v>
      </c>
      <c r="B27" s="4">
        <v>650</v>
      </c>
      <c r="C27" s="5">
        <v>1</v>
      </c>
      <c r="D27" s="5"/>
      <c r="E27" s="6">
        <v>200003</v>
      </c>
      <c r="F27" s="34">
        <v>0</v>
      </c>
      <c r="G27" s="24"/>
      <c r="H27" s="26">
        <v>600</v>
      </c>
      <c r="I27" s="77"/>
      <c r="J27" s="78"/>
      <c r="K27" s="33"/>
      <c r="L27" s="50">
        <v>600</v>
      </c>
      <c r="M27" s="7"/>
      <c r="N27" s="7"/>
      <c r="O27" s="7"/>
      <c r="P27" s="7"/>
      <c r="Q27" s="7"/>
    </row>
    <row r="28" spans="1:17">
      <c r="A28" s="3" t="s">
        <v>17</v>
      </c>
      <c r="B28" s="4">
        <v>650</v>
      </c>
      <c r="C28" s="5">
        <v>1</v>
      </c>
      <c r="D28" s="5">
        <v>7</v>
      </c>
      <c r="E28" s="6">
        <v>200003</v>
      </c>
      <c r="F28" s="34">
        <v>244</v>
      </c>
      <c r="G28" s="24"/>
      <c r="H28" s="26">
        <v>600</v>
      </c>
      <c r="I28" s="77"/>
      <c r="J28" s="78"/>
      <c r="K28" s="33"/>
      <c r="L28" s="50">
        <v>600</v>
      </c>
      <c r="M28" s="7"/>
      <c r="N28" s="7"/>
      <c r="O28" s="7"/>
      <c r="P28" s="7"/>
      <c r="Q28" s="7"/>
    </row>
    <row r="29" spans="1:17">
      <c r="A29" s="3" t="s">
        <v>20</v>
      </c>
      <c r="B29" s="4">
        <v>650</v>
      </c>
      <c r="C29" s="5">
        <v>1</v>
      </c>
      <c r="D29" s="5">
        <v>11</v>
      </c>
      <c r="E29" s="6">
        <v>0</v>
      </c>
      <c r="F29" s="34">
        <v>0</v>
      </c>
      <c r="G29" s="24">
        <v>0</v>
      </c>
      <c r="H29" s="24"/>
      <c r="I29" s="65"/>
      <c r="J29" s="66"/>
      <c r="K29" s="29"/>
      <c r="L29" s="43"/>
      <c r="M29" s="7"/>
      <c r="N29" s="7"/>
      <c r="O29" s="7"/>
      <c r="P29" s="7"/>
      <c r="Q29" s="7"/>
    </row>
    <row r="30" spans="1:17">
      <c r="A30" s="3" t="s">
        <v>21</v>
      </c>
      <c r="B30" s="4">
        <v>650</v>
      </c>
      <c r="C30" s="5">
        <v>1</v>
      </c>
      <c r="D30" s="5">
        <v>11</v>
      </c>
      <c r="E30" s="6">
        <v>700500</v>
      </c>
      <c r="F30" s="34">
        <v>0</v>
      </c>
      <c r="G30" s="24">
        <v>0</v>
      </c>
      <c r="H30" s="24"/>
      <c r="I30" s="65"/>
      <c r="J30" s="66"/>
      <c r="K30" s="29"/>
      <c r="L30" s="42"/>
      <c r="M30" s="7"/>
      <c r="N30" s="7"/>
      <c r="O30" s="7"/>
      <c r="P30" s="7"/>
      <c r="Q30" s="7"/>
    </row>
    <row r="31" spans="1:17">
      <c r="A31" s="79" t="s">
        <v>22</v>
      </c>
      <c r="B31" s="80">
        <v>650</v>
      </c>
      <c r="C31" s="81">
        <v>1</v>
      </c>
      <c r="D31" s="81">
        <v>11</v>
      </c>
      <c r="E31" s="82">
        <v>700500</v>
      </c>
      <c r="F31" s="83">
        <v>870</v>
      </c>
      <c r="G31" s="84">
        <v>0</v>
      </c>
      <c r="H31" s="50"/>
      <c r="I31" s="65"/>
      <c r="J31" s="66"/>
      <c r="K31" s="29"/>
      <c r="L31" s="42"/>
      <c r="M31" s="7"/>
      <c r="N31" s="7"/>
      <c r="O31" s="7"/>
      <c r="P31" s="7"/>
      <c r="Q31" s="7"/>
    </row>
    <row r="32" spans="1:17">
      <c r="A32" s="85" t="s">
        <v>23</v>
      </c>
      <c r="B32" s="86">
        <v>650</v>
      </c>
      <c r="C32" s="87">
        <v>1</v>
      </c>
      <c r="D32" s="87">
        <v>13</v>
      </c>
      <c r="E32" s="88">
        <v>0</v>
      </c>
      <c r="F32" s="34">
        <v>0</v>
      </c>
      <c r="G32" s="24">
        <f>G33+G35+G38</f>
        <v>12429.5</v>
      </c>
      <c r="H32" s="43">
        <f>H33+H35+H38</f>
        <v>472.5</v>
      </c>
      <c r="I32" s="65"/>
      <c r="J32" s="66"/>
      <c r="K32" s="89"/>
      <c r="L32" s="43">
        <f>L33+L35+L38</f>
        <v>12902</v>
      </c>
      <c r="M32" s="7"/>
      <c r="N32" s="7"/>
      <c r="O32" s="7"/>
      <c r="P32" s="7"/>
      <c r="Q32" s="7"/>
    </row>
    <row r="33" spans="1:19" ht="38.25">
      <c r="A33" s="86" t="s">
        <v>24</v>
      </c>
      <c r="B33" s="86">
        <v>650</v>
      </c>
      <c r="C33" s="87">
        <v>1</v>
      </c>
      <c r="D33" s="87">
        <v>13</v>
      </c>
      <c r="E33" s="88">
        <v>7954500</v>
      </c>
      <c r="F33" s="34">
        <v>0</v>
      </c>
      <c r="G33" s="24">
        <f>G34</f>
        <v>109</v>
      </c>
      <c r="H33" s="24">
        <f>H34</f>
        <v>403</v>
      </c>
      <c r="I33" s="65"/>
      <c r="J33" s="66"/>
      <c r="K33" s="89"/>
      <c r="L33" s="42">
        <f>L34</f>
        <v>512</v>
      </c>
      <c r="M33" s="7"/>
      <c r="N33" s="7"/>
      <c r="O33" s="7"/>
      <c r="P33" s="7"/>
      <c r="Q33" s="7"/>
    </row>
    <row r="34" spans="1:19">
      <c r="A34" s="86" t="s">
        <v>17</v>
      </c>
      <c r="B34" s="86">
        <v>650</v>
      </c>
      <c r="C34" s="87">
        <v>1</v>
      </c>
      <c r="D34" s="87">
        <v>13</v>
      </c>
      <c r="E34" s="88">
        <v>7954500</v>
      </c>
      <c r="F34" s="34">
        <v>244</v>
      </c>
      <c r="G34" s="24">
        <v>109</v>
      </c>
      <c r="H34" s="90">
        <f>L34-G34</f>
        <v>403</v>
      </c>
      <c r="I34" s="65"/>
      <c r="J34" s="66"/>
      <c r="K34" s="89"/>
      <c r="L34" s="42">
        <v>512</v>
      </c>
      <c r="M34" s="7"/>
      <c r="N34" s="7"/>
      <c r="O34" s="7"/>
      <c r="P34" s="7"/>
      <c r="Q34" s="7"/>
    </row>
    <row r="35" spans="1:19" ht="25.5">
      <c r="A35" s="86" t="s">
        <v>25</v>
      </c>
      <c r="B35" s="86">
        <v>650</v>
      </c>
      <c r="C35" s="87">
        <v>1</v>
      </c>
      <c r="D35" s="87">
        <v>13</v>
      </c>
      <c r="E35" s="88">
        <v>920305</v>
      </c>
      <c r="F35" s="34">
        <v>0</v>
      </c>
      <c r="G35" s="24">
        <f>G36+G37</f>
        <v>1860</v>
      </c>
      <c r="H35" s="73"/>
      <c r="I35" s="65"/>
      <c r="J35" s="66"/>
      <c r="K35" s="91"/>
      <c r="L35" s="43">
        <f>L36+L37</f>
        <v>1860</v>
      </c>
      <c r="M35" s="7"/>
      <c r="N35" s="7"/>
      <c r="O35" s="7"/>
      <c r="P35" s="7"/>
      <c r="Q35" s="7"/>
    </row>
    <row r="36" spans="1:19" ht="25.5">
      <c r="A36" s="92" t="s">
        <v>16</v>
      </c>
      <c r="B36" s="93">
        <v>650</v>
      </c>
      <c r="C36" s="94">
        <v>1</v>
      </c>
      <c r="D36" s="94">
        <v>13</v>
      </c>
      <c r="E36" s="95">
        <v>920305</v>
      </c>
      <c r="F36" s="96">
        <v>122</v>
      </c>
      <c r="G36" s="97">
        <v>1780</v>
      </c>
      <c r="H36" s="73"/>
      <c r="I36" s="65"/>
      <c r="J36" s="66"/>
      <c r="K36" s="32"/>
      <c r="L36" s="42">
        <v>1780</v>
      </c>
      <c r="M36" s="9"/>
      <c r="N36" s="7"/>
      <c r="O36" s="7"/>
      <c r="P36" s="7"/>
      <c r="Q36" s="7"/>
    </row>
    <row r="37" spans="1:19">
      <c r="A37" s="3" t="s">
        <v>17</v>
      </c>
      <c r="B37" s="4">
        <v>650</v>
      </c>
      <c r="C37" s="5">
        <v>1</v>
      </c>
      <c r="D37" s="5">
        <v>13</v>
      </c>
      <c r="E37" s="6">
        <v>920305</v>
      </c>
      <c r="F37" s="34">
        <v>244</v>
      </c>
      <c r="G37" s="24">
        <v>80</v>
      </c>
      <c r="H37" s="73"/>
      <c r="I37" s="65"/>
      <c r="J37" s="66"/>
      <c r="K37" s="32"/>
      <c r="L37" s="42">
        <v>80</v>
      </c>
      <c r="M37" s="7"/>
      <c r="N37" s="7"/>
      <c r="O37" s="7"/>
      <c r="P37" s="7"/>
      <c r="Q37" s="7"/>
    </row>
    <row r="38" spans="1:19" ht="25.5">
      <c r="A38" s="3" t="s">
        <v>26</v>
      </c>
      <c r="B38" s="4">
        <v>650</v>
      </c>
      <c r="C38" s="5">
        <v>1</v>
      </c>
      <c r="D38" s="5">
        <v>13</v>
      </c>
      <c r="E38" s="6">
        <v>939900</v>
      </c>
      <c r="F38" s="34">
        <v>0</v>
      </c>
      <c r="G38" s="24">
        <f>G39+G40+G41</f>
        <v>10460.5</v>
      </c>
      <c r="H38" s="24">
        <f>H39+H40+H41+H42</f>
        <v>69.5</v>
      </c>
      <c r="I38" s="65"/>
      <c r="J38" s="66"/>
      <c r="K38" s="98"/>
      <c r="L38" s="24">
        <f>L39+L40+L41+L42</f>
        <v>10530</v>
      </c>
      <c r="M38" s="7"/>
      <c r="N38" s="7"/>
      <c r="O38" s="7"/>
      <c r="P38" s="7"/>
      <c r="Q38" s="7"/>
    </row>
    <row r="39" spans="1:19" ht="25.5">
      <c r="A39" s="3" t="s">
        <v>16</v>
      </c>
      <c r="B39" s="4">
        <v>650</v>
      </c>
      <c r="C39" s="5">
        <v>1</v>
      </c>
      <c r="D39" s="5">
        <v>13</v>
      </c>
      <c r="E39" s="6">
        <v>939900</v>
      </c>
      <c r="F39" s="34">
        <v>112</v>
      </c>
      <c r="G39" s="24">
        <v>450</v>
      </c>
      <c r="H39" s="73"/>
      <c r="I39" s="65"/>
      <c r="J39" s="66"/>
      <c r="K39" s="32"/>
      <c r="L39" s="42">
        <v>450</v>
      </c>
      <c r="M39" s="7"/>
      <c r="N39" s="7"/>
      <c r="O39" s="7"/>
      <c r="P39" s="7"/>
      <c r="Q39" s="7"/>
    </row>
    <row r="40" spans="1:19">
      <c r="A40" s="3" t="s">
        <v>13</v>
      </c>
      <c r="B40" s="4">
        <v>650</v>
      </c>
      <c r="C40" s="5">
        <v>1</v>
      </c>
      <c r="D40" s="5">
        <v>13</v>
      </c>
      <c r="E40" s="6">
        <v>939900</v>
      </c>
      <c r="F40" s="34">
        <v>121</v>
      </c>
      <c r="G40" s="24">
        <v>6870</v>
      </c>
      <c r="H40" s="73"/>
      <c r="I40" s="65"/>
      <c r="J40" s="66"/>
      <c r="K40" s="32"/>
      <c r="L40" s="42">
        <v>6870</v>
      </c>
      <c r="M40" s="7"/>
      <c r="N40" s="7"/>
      <c r="O40" s="7"/>
      <c r="P40" s="7"/>
      <c r="Q40" s="7"/>
    </row>
    <row r="41" spans="1:19">
      <c r="A41" s="3" t="s">
        <v>17</v>
      </c>
      <c r="B41" s="4">
        <v>650</v>
      </c>
      <c r="C41" s="5">
        <v>1</v>
      </c>
      <c r="D41" s="5">
        <v>13</v>
      </c>
      <c r="E41" s="6">
        <v>939900</v>
      </c>
      <c r="F41" s="34">
        <v>244</v>
      </c>
      <c r="G41" s="24">
        <v>3140.5</v>
      </c>
      <c r="H41" s="90">
        <f>L41-G41</f>
        <v>64.5</v>
      </c>
      <c r="I41" s="65"/>
      <c r="J41" s="66"/>
      <c r="K41" s="32"/>
      <c r="L41" s="42">
        <v>3205</v>
      </c>
      <c r="M41" s="7"/>
      <c r="N41" s="7"/>
      <c r="O41" s="7"/>
      <c r="P41" s="7"/>
      <c r="Q41" s="7"/>
    </row>
    <row r="42" spans="1:19" ht="25.5">
      <c r="A42" s="3" t="s">
        <v>18</v>
      </c>
      <c r="B42" s="4">
        <v>650</v>
      </c>
      <c r="C42" s="5">
        <v>1</v>
      </c>
      <c r="D42" s="5">
        <v>13</v>
      </c>
      <c r="E42" s="6">
        <v>939900</v>
      </c>
      <c r="F42" s="34">
        <v>852</v>
      </c>
      <c r="G42" s="24"/>
      <c r="H42" s="90">
        <v>5</v>
      </c>
      <c r="I42" s="65"/>
      <c r="J42" s="66"/>
      <c r="K42" s="32"/>
      <c r="L42" s="42">
        <v>5</v>
      </c>
      <c r="M42" s="7"/>
      <c r="N42" s="7"/>
      <c r="O42" s="7"/>
      <c r="P42" s="7"/>
      <c r="Q42" s="7"/>
    </row>
    <row r="43" spans="1:19" ht="25.5">
      <c r="A43" s="3" t="s">
        <v>27</v>
      </c>
      <c r="B43" s="4">
        <v>650</v>
      </c>
      <c r="C43" s="5">
        <v>3</v>
      </c>
      <c r="D43" s="5">
        <v>0</v>
      </c>
      <c r="E43" s="6">
        <v>0</v>
      </c>
      <c r="F43" s="34">
        <v>0</v>
      </c>
      <c r="G43" s="24">
        <f>G44</f>
        <v>891.5</v>
      </c>
      <c r="H43" s="43">
        <f>H44</f>
        <v>766.40000000000009</v>
      </c>
      <c r="I43" s="65"/>
      <c r="J43" s="66"/>
      <c r="K43" s="29"/>
      <c r="L43" s="43">
        <f>L44</f>
        <v>1657.9</v>
      </c>
      <c r="M43" s="10"/>
      <c r="N43" s="7"/>
      <c r="O43" s="7"/>
      <c r="P43" s="7"/>
      <c r="Q43" s="7"/>
      <c r="S43" s="7"/>
    </row>
    <row r="44" spans="1:19" ht="51">
      <c r="A44" s="3" t="s">
        <v>28</v>
      </c>
      <c r="B44" s="4">
        <v>650</v>
      </c>
      <c r="C44" s="5">
        <v>3</v>
      </c>
      <c r="D44" s="5">
        <v>9</v>
      </c>
      <c r="E44" s="6">
        <v>0</v>
      </c>
      <c r="F44" s="34">
        <v>0</v>
      </c>
      <c r="G44" s="24">
        <f>G47+G45</f>
        <v>891.5</v>
      </c>
      <c r="H44" s="25">
        <f>H45+H47</f>
        <v>766.40000000000009</v>
      </c>
      <c r="I44" s="65"/>
      <c r="J44" s="66"/>
      <c r="K44" s="30"/>
      <c r="L44" s="42">
        <f>L45+L47</f>
        <v>1657.9</v>
      </c>
      <c r="M44" s="7"/>
      <c r="N44" s="7"/>
      <c r="O44" s="7"/>
      <c r="P44" s="7"/>
      <c r="Q44" s="7"/>
    </row>
    <row r="45" spans="1:19" ht="45">
      <c r="A45" s="99" t="s">
        <v>66</v>
      </c>
      <c r="B45" s="100">
        <v>650</v>
      </c>
      <c r="C45" s="101">
        <v>3</v>
      </c>
      <c r="D45" s="101">
        <v>9</v>
      </c>
      <c r="E45" s="102">
        <v>2180100</v>
      </c>
      <c r="F45" s="103">
        <v>0</v>
      </c>
      <c r="G45" s="73">
        <f>G46</f>
        <v>560.5</v>
      </c>
      <c r="H45" s="90">
        <f>H46</f>
        <v>766.40000000000009</v>
      </c>
      <c r="I45" s="65"/>
      <c r="J45" s="66"/>
      <c r="K45" s="30"/>
      <c r="L45" s="42">
        <f>L46</f>
        <v>1326.9</v>
      </c>
      <c r="M45" s="7"/>
      <c r="N45" s="7"/>
      <c r="O45" s="7"/>
      <c r="P45" s="7"/>
      <c r="Q45" s="7"/>
    </row>
    <row r="46" spans="1:19">
      <c r="A46" s="104" t="s">
        <v>17</v>
      </c>
      <c r="B46" s="105">
        <v>650</v>
      </c>
      <c r="C46" s="106">
        <v>3</v>
      </c>
      <c r="D46" s="106">
        <v>9</v>
      </c>
      <c r="E46" s="107">
        <v>2180100</v>
      </c>
      <c r="F46" s="108">
        <v>244</v>
      </c>
      <c r="G46" s="73">
        <v>560.5</v>
      </c>
      <c r="H46" s="90">
        <f>L46-G46</f>
        <v>766.40000000000009</v>
      </c>
      <c r="I46" s="65"/>
      <c r="J46" s="66"/>
      <c r="K46" s="30"/>
      <c r="L46" s="42">
        <v>1326.9</v>
      </c>
      <c r="M46" s="7"/>
      <c r="N46" s="7"/>
      <c r="O46" s="7"/>
      <c r="P46" s="7"/>
      <c r="Q46" s="7"/>
    </row>
    <row r="47" spans="1:19" ht="51">
      <c r="A47" s="3" t="s">
        <v>29</v>
      </c>
      <c r="B47" s="4">
        <v>650</v>
      </c>
      <c r="C47" s="5">
        <v>3</v>
      </c>
      <c r="D47" s="5">
        <v>9</v>
      </c>
      <c r="E47" s="6">
        <v>7953110</v>
      </c>
      <c r="F47" s="34">
        <v>0</v>
      </c>
      <c r="G47" s="24">
        <f>G48</f>
        <v>331</v>
      </c>
      <c r="H47" s="73"/>
      <c r="I47" s="65"/>
      <c r="J47" s="66"/>
      <c r="K47" s="29"/>
      <c r="L47" s="43">
        <f>L48</f>
        <v>331</v>
      </c>
      <c r="M47" s="7"/>
      <c r="N47" s="7"/>
      <c r="O47" s="7"/>
      <c r="P47" s="7"/>
      <c r="Q47" s="7"/>
    </row>
    <row r="48" spans="1:19">
      <c r="A48" s="3" t="s">
        <v>17</v>
      </c>
      <c r="B48" s="4">
        <v>650</v>
      </c>
      <c r="C48" s="5">
        <v>3</v>
      </c>
      <c r="D48" s="5">
        <v>9</v>
      </c>
      <c r="E48" s="6">
        <v>7953110</v>
      </c>
      <c r="F48" s="34">
        <v>244</v>
      </c>
      <c r="G48" s="24">
        <v>331</v>
      </c>
      <c r="H48" s="73"/>
      <c r="I48" s="65"/>
      <c r="J48" s="66"/>
      <c r="K48" s="29"/>
      <c r="L48" s="44">
        <v>331</v>
      </c>
      <c r="M48" s="7"/>
      <c r="N48" s="7"/>
      <c r="O48" s="7"/>
      <c r="P48" s="7"/>
      <c r="Q48" s="7"/>
    </row>
    <row r="49" spans="1:17">
      <c r="A49" s="51" t="s">
        <v>30</v>
      </c>
      <c r="B49" s="4">
        <v>650</v>
      </c>
      <c r="C49" s="5">
        <v>4</v>
      </c>
      <c r="D49" s="5">
        <v>0</v>
      </c>
      <c r="E49" s="6">
        <v>0</v>
      </c>
      <c r="F49" s="34">
        <v>0</v>
      </c>
      <c r="G49" s="24">
        <f>G52+G55+G58+G50</f>
        <v>10402.299999999999</v>
      </c>
      <c r="H49" s="43">
        <f>H52+H55+H58+H50</f>
        <v>9373.6999999999989</v>
      </c>
      <c r="I49" s="65"/>
      <c r="J49" s="66"/>
      <c r="K49" s="29"/>
      <c r="L49" s="43">
        <f>L52+L55+L58+L50</f>
        <v>19776</v>
      </c>
      <c r="M49" s="7"/>
      <c r="N49" s="7"/>
      <c r="O49" s="7"/>
      <c r="P49" s="7"/>
      <c r="Q49" s="7"/>
    </row>
    <row r="50" spans="1:17" ht="25.5">
      <c r="A50" s="3" t="s">
        <v>73</v>
      </c>
      <c r="B50" s="4">
        <v>650</v>
      </c>
      <c r="C50" s="5">
        <v>4</v>
      </c>
      <c r="D50" s="5">
        <v>1</v>
      </c>
      <c r="E50" s="6">
        <v>5224500</v>
      </c>
      <c r="F50" s="34">
        <v>0</v>
      </c>
      <c r="G50" s="24">
        <f>G51</f>
        <v>1694.3</v>
      </c>
      <c r="H50" s="26">
        <f>H51</f>
        <v>1424.3</v>
      </c>
      <c r="I50" s="77"/>
      <c r="J50" s="78"/>
      <c r="K50" s="33"/>
      <c r="L50" s="50">
        <f>L51</f>
        <v>3118.6</v>
      </c>
      <c r="M50" s="7"/>
      <c r="N50" s="7"/>
      <c r="O50" s="7"/>
      <c r="P50" s="7"/>
      <c r="Q50" s="7"/>
    </row>
    <row r="51" spans="1:17">
      <c r="A51" s="3" t="s">
        <v>13</v>
      </c>
      <c r="B51" s="4">
        <v>650</v>
      </c>
      <c r="C51" s="5">
        <v>4</v>
      </c>
      <c r="D51" s="5">
        <v>1</v>
      </c>
      <c r="E51" s="6">
        <v>5224500</v>
      </c>
      <c r="F51" s="34">
        <v>121</v>
      </c>
      <c r="G51" s="24">
        <v>1694.3</v>
      </c>
      <c r="H51" s="26">
        <f>L51-G51</f>
        <v>1424.3</v>
      </c>
      <c r="I51" s="77"/>
      <c r="J51" s="78"/>
      <c r="K51" s="33"/>
      <c r="L51" s="50">
        <v>3118.6</v>
      </c>
      <c r="M51" s="7"/>
      <c r="N51" s="7"/>
      <c r="O51" s="7"/>
      <c r="P51" s="7"/>
      <c r="Q51" s="7"/>
    </row>
    <row r="52" spans="1:17">
      <c r="A52" s="3" t="s">
        <v>31</v>
      </c>
      <c r="B52" s="4">
        <v>650</v>
      </c>
      <c r="C52" s="5">
        <v>4</v>
      </c>
      <c r="D52" s="5">
        <v>8</v>
      </c>
      <c r="E52" s="6">
        <v>0</v>
      </c>
      <c r="F52" s="34">
        <v>0</v>
      </c>
      <c r="G52" s="24">
        <f>G53</f>
        <v>3000</v>
      </c>
      <c r="H52" s="43">
        <f>H53</f>
        <v>2207</v>
      </c>
      <c r="I52" s="65"/>
      <c r="J52" s="66"/>
      <c r="K52" s="29"/>
      <c r="L52" s="43">
        <f>L53</f>
        <v>5207</v>
      </c>
      <c r="M52" s="7"/>
      <c r="N52" s="7"/>
      <c r="O52" s="40"/>
      <c r="P52" s="7"/>
      <c r="Q52" s="7"/>
    </row>
    <row r="53" spans="1:17" ht="63.75">
      <c r="A53" s="3" t="s">
        <v>32</v>
      </c>
      <c r="B53" s="4">
        <v>650</v>
      </c>
      <c r="C53" s="5">
        <v>4</v>
      </c>
      <c r="D53" s="5">
        <v>8</v>
      </c>
      <c r="E53" s="6">
        <v>3170110</v>
      </c>
      <c r="F53" s="34">
        <v>0</v>
      </c>
      <c r="G53" s="24">
        <f>G54</f>
        <v>3000</v>
      </c>
      <c r="H53" s="42">
        <f>H54</f>
        <v>2207</v>
      </c>
      <c r="I53" s="65"/>
      <c r="J53" s="66"/>
      <c r="K53" s="29"/>
      <c r="L53" s="43">
        <f>L54</f>
        <v>5207</v>
      </c>
      <c r="M53" s="7"/>
      <c r="N53" s="7"/>
      <c r="O53" s="7"/>
      <c r="P53" s="7"/>
      <c r="Q53" s="7"/>
    </row>
    <row r="54" spans="1:17" ht="63.75">
      <c r="A54" s="3" t="s">
        <v>33</v>
      </c>
      <c r="B54" s="4">
        <v>650</v>
      </c>
      <c r="C54" s="5">
        <v>4</v>
      </c>
      <c r="D54" s="5">
        <v>8</v>
      </c>
      <c r="E54" s="6">
        <v>3170110</v>
      </c>
      <c r="F54" s="34">
        <v>810</v>
      </c>
      <c r="G54" s="24">
        <v>3000</v>
      </c>
      <c r="H54" s="42">
        <f>L54-G54</f>
        <v>2207</v>
      </c>
      <c r="I54" s="65"/>
      <c r="J54" s="66"/>
      <c r="K54" s="29"/>
      <c r="L54" s="42">
        <v>5207</v>
      </c>
      <c r="M54" s="7"/>
      <c r="N54" s="7"/>
      <c r="O54" s="7"/>
      <c r="P54" s="7"/>
      <c r="Q54" s="7"/>
    </row>
    <row r="55" spans="1:17">
      <c r="A55" s="3" t="s">
        <v>34</v>
      </c>
      <c r="B55" s="4">
        <v>650</v>
      </c>
      <c r="C55" s="5">
        <v>4</v>
      </c>
      <c r="D55" s="5">
        <v>9</v>
      </c>
      <c r="E55" s="6">
        <v>0</v>
      </c>
      <c r="F55" s="34">
        <v>0</v>
      </c>
      <c r="G55" s="24">
        <f>G56</f>
        <v>4558</v>
      </c>
      <c r="H55" s="24">
        <f>H56</f>
        <v>5611.5</v>
      </c>
      <c r="I55" s="65"/>
      <c r="J55" s="66"/>
      <c r="K55" s="29"/>
      <c r="L55" s="43">
        <f>L56</f>
        <v>10169.5</v>
      </c>
      <c r="M55" s="7"/>
      <c r="N55" s="7"/>
      <c r="O55" s="7"/>
      <c r="P55" s="7"/>
      <c r="Q55" s="7"/>
    </row>
    <row r="56" spans="1:17" ht="51">
      <c r="A56" s="3" t="s">
        <v>35</v>
      </c>
      <c r="B56" s="4">
        <v>650</v>
      </c>
      <c r="C56" s="5">
        <v>4</v>
      </c>
      <c r="D56" s="5">
        <v>9</v>
      </c>
      <c r="E56" s="6">
        <v>7954600</v>
      </c>
      <c r="F56" s="34">
        <v>0</v>
      </c>
      <c r="G56" s="24">
        <f>G57</f>
        <v>4558</v>
      </c>
      <c r="H56" s="42">
        <f>H57</f>
        <v>5611.5</v>
      </c>
      <c r="I56" s="65"/>
      <c r="J56" s="66"/>
      <c r="K56" s="29"/>
      <c r="L56" s="43">
        <f>L57</f>
        <v>10169.5</v>
      </c>
      <c r="M56" s="7"/>
      <c r="N56" s="7"/>
      <c r="O56" s="7"/>
      <c r="P56" s="7"/>
      <c r="Q56" s="7"/>
    </row>
    <row r="57" spans="1:17">
      <c r="A57" s="3" t="s">
        <v>17</v>
      </c>
      <c r="B57" s="4">
        <v>650</v>
      </c>
      <c r="C57" s="5">
        <v>4</v>
      </c>
      <c r="D57" s="5">
        <v>9</v>
      </c>
      <c r="E57" s="6">
        <v>7954600</v>
      </c>
      <c r="F57" s="34">
        <v>244</v>
      </c>
      <c r="G57" s="24">
        <v>4558</v>
      </c>
      <c r="H57" s="42">
        <f>L57-G57</f>
        <v>5611.5</v>
      </c>
      <c r="I57" s="65"/>
      <c r="J57" s="66"/>
      <c r="K57" s="29"/>
      <c r="L57" s="44">
        <v>10169.5</v>
      </c>
      <c r="M57" s="7"/>
      <c r="N57" s="7"/>
      <c r="O57" s="7"/>
      <c r="P57" s="7"/>
      <c r="Q57" s="7"/>
    </row>
    <row r="58" spans="1:17">
      <c r="A58" s="3" t="s">
        <v>36</v>
      </c>
      <c r="B58" s="4">
        <v>650</v>
      </c>
      <c r="C58" s="5">
        <v>4</v>
      </c>
      <c r="D58" s="5">
        <v>10</v>
      </c>
      <c r="E58" s="6">
        <v>0</v>
      </c>
      <c r="F58" s="34">
        <v>0</v>
      </c>
      <c r="G58" s="24">
        <f>G59</f>
        <v>1150</v>
      </c>
      <c r="H58" s="43">
        <f>H59</f>
        <v>130.9</v>
      </c>
      <c r="I58" s="65"/>
      <c r="J58" s="66"/>
      <c r="K58" s="29"/>
      <c r="L58" s="43">
        <f>L59</f>
        <v>1280.9000000000001</v>
      </c>
      <c r="M58" s="7"/>
      <c r="N58" s="7"/>
      <c r="O58" s="7"/>
      <c r="P58" s="7"/>
      <c r="Q58" s="7"/>
    </row>
    <row r="59" spans="1:17" ht="51">
      <c r="A59" s="3" t="s">
        <v>37</v>
      </c>
      <c r="B59" s="4">
        <v>650</v>
      </c>
      <c r="C59" s="5">
        <v>4</v>
      </c>
      <c r="D59" s="5">
        <v>10</v>
      </c>
      <c r="E59" s="6">
        <v>7952910</v>
      </c>
      <c r="F59" s="34">
        <v>0</v>
      </c>
      <c r="G59" s="24">
        <f>G60</f>
        <v>1150</v>
      </c>
      <c r="H59" s="24">
        <f>H60</f>
        <v>130.9</v>
      </c>
      <c r="I59" s="65"/>
      <c r="J59" s="66"/>
      <c r="K59" s="29"/>
      <c r="L59" s="43">
        <f>L60</f>
        <v>1280.9000000000001</v>
      </c>
      <c r="M59" s="7"/>
      <c r="N59" s="7"/>
      <c r="O59" s="7"/>
      <c r="P59" s="7"/>
      <c r="Q59" s="7"/>
    </row>
    <row r="60" spans="1:17" ht="25.5">
      <c r="A60" s="3" t="s">
        <v>38</v>
      </c>
      <c r="B60" s="4">
        <v>650</v>
      </c>
      <c r="C60" s="5">
        <v>4</v>
      </c>
      <c r="D60" s="5">
        <v>10</v>
      </c>
      <c r="E60" s="6">
        <v>7952910</v>
      </c>
      <c r="F60" s="34">
        <v>242</v>
      </c>
      <c r="G60" s="24">
        <v>1150</v>
      </c>
      <c r="H60" s="42">
        <v>130.9</v>
      </c>
      <c r="I60" s="65"/>
      <c r="J60" s="66"/>
      <c r="K60" s="29"/>
      <c r="L60" s="44">
        <v>1280.9000000000001</v>
      </c>
    </row>
    <row r="61" spans="1:17">
      <c r="A61" s="51" t="s">
        <v>39</v>
      </c>
      <c r="B61" s="15">
        <v>650</v>
      </c>
      <c r="C61" s="16">
        <v>5</v>
      </c>
      <c r="D61" s="16">
        <v>0</v>
      </c>
      <c r="E61" s="17">
        <v>0</v>
      </c>
      <c r="F61" s="35">
        <v>0</v>
      </c>
      <c r="G61" s="28">
        <f>G62+G71+G83</f>
        <v>44473.510000000009</v>
      </c>
      <c r="H61" s="47">
        <f>H62+H71+H83</f>
        <v>5371.26</v>
      </c>
      <c r="I61" s="7"/>
      <c r="J61" s="7"/>
      <c r="K61" s="7"/>
      <c r="L61" s="47">
        <f>L62+L71+L83</f>
        <v>49844.777150000002</v>
      </c>
    </row>
    <row r="62" spans="1:17">
      <c r="A62" s="3" t="s">
        <v>40</v>
      </c>
      <c r="B62" s="4">
        <v>650</v>
      </c>
      <c r="C62" s="5">
        <v>5</v>
      </c>
      <c r="D62" s="5">
        <v>1</v>
      </c>
      <c r="E62" s="6">
        <v>0</v>
      </c>
      <c r="F62" s="34">
        <v>0</v>
      </c>
      <c r="G62" s="24">
        <f>G67+G69+G63+G65</f>
        <v>12975.100000000002</v>
      </c>
      <c r="H62" s="109">
        <f>H67+H69+H63+H65</f>
        <v>-328.19999999999982</v>
      </c>
      <c r="I62" s="7"/>
      <c r="J62" s="7"/>
      <c r="K62" s="7"/>
      <c r="L62" s="109">
        <f>L67+L69+L63+L65</f>
        <v>12646.900000000001</v>
      </c>
    </row>
    <row r="63" spans="1:17" ht="51">
      <c r="A63" s="11" t="s">
        <v>41</v>
      </c>
      <c r="B63" s="4">
        <v>650</v>
      </c>
      <c r="C63" s="5">
        <v>5</v>
      </c>
      <c r="D63" s="5">
        <v>1</v>
      </c>
      <c r="E63" s="6">
        <v>3500100</v>
      </c>
      <c r="F63" s="34">
        <v>0</v>
      </c>
      <c r="G63" s="24">
        <f>G64</f>
        <v>5103.1000000000004</v>
      </c>
      <c r="H63" s="110">
        <f>H64</f>
        <v>1730</v>
      </c>
      <c r="I63" s="111"/>
      <c r="J63" s="112"/>
      <c r="K63" s="113"/>
      <c r="L63" s="42">
        <f>L64</f>
        <v>6833.1</v>
      </c>
    </row>
    <row r="64" spans="1:17" ht="63" customHeight="1">
      <c r="A64" s="3" t="s">
        <v>33</v>
      </c>
      <c r="B64" s="4">
        <v>650</v>
      </c>
      <c r="C64" s="5">
        <v>5</v>
      </c>
      <c r="D64" s="5">
        <v>1</v>
      </c>
      <c r="E64" s="6">
        <v>3500100</v>
      </c>
      <c r="F64" s="34">
        <v>810</v>
      </c>
      <c r="G64" s="24">
        <v>5103.1000000000004</v>
      </c>
      <c r="H64" s="114">
        <f>L64-G64</f>
        <v>1730</v>
      </c>
      <c r="I64" s="111"/>
      <c r="J64" s="112"/>
      <c r="K64" s="113"/>
      <c r="L64" s="115">
        <v>6833.1</v>
      </c>
    </row>
    <row r="65" spans="1:15" ht="25.5">
      <c r="A65" s="3" t="s">
        <v>75</v>
      </c>
      <c r="B65" s="4">
        <v>650</v>
      </c>
      <c r="C65" s="5">
        <v>5</v>
      </c>
      <c r="D65" s="5">
        <v>1</v>
      </c>
      <c r="E65" s="6">
        <v>5222700</v>
      </c>
      <c r="F65" s="34">
        <v>0</v>
      </c>
      <c r="G65" s="116">
        <f>G66</f>
        <v>2087.6999999999998</v>
      </c>
      <c r="H65" s="117">
        <f>H66</f>
        <v>-2087.6999999999998</v>
      </c>
      <c r="I65" s="111"/>
      <c r="J65" s="112"/>
      <c r="K65" s="113"/>
      <c r="L65" s="42">
        <f>L66</f>
        <v>0</v>
      </c>
    </row>
    <row r="66" spans="1:15">
      <c r="A66" s="3" t="s">
        <v>17</v>
      </c>
      <c r="B66" s="4">
        <v>650</v>
      </c>
      <c r="C66" s="5">
        <v>5</v>
      </c>
      <c r="D66" s="5">
        <v>1</v>
      </c>
      <c r="E66" s="6">
        <v>5222700</v>
      </c>
      <c r="F66" s="34">
        <v>244</v>
      </c>
      <c r="G66" s="116">
        <v>2087.6999999999998</v>
      </c>
      <c r="H66" s="117">
        <v>-2087.6999999999998</v>
      </c>
      <c r="I66" s="111"/>
      <c r="J66" s="112"/>
      <c r="K66" s="113"/>
      <c r="L66" s="118">
        <f>G66+H66</f>
        <v>0</v>
      </c>
    </row>
    <row r="67" spans="1:15" ht="51">
      <c r="A67" s="11" t="s">
        <v>41</v>
      </c>
      <c r="B67" s="4">
        <v>650</v>
      </c>
      <c r="C67" s="5">
        <v>5</v>
      </c>
      <c r="D67" s="5">
        <v>1</v>
      </c>
      <c r="E67" s="6">
        <v>7954700</v>
      </c>
      <c r="F67" s="34">
        <v>0</v>
      </c>
      <c r="G67" s="24">
        <f>G68</f>
        <v>0</v>
      </c>
      <c r="H67" s="24">
        <f>H68</f>
        <v>0</v>
      </c>
      <c r="I67" s="65"/>
      <c r="J67" s="66"/>
      <c r="K67" s="29"/>
      <c r="L67" s="42">
        <v>0</v>
      </c>
    </row>
    <row r="68" spans="1:15" ht="63.75">
      <c r="A68" s="3" t="s">
        <v>33</v>
      </c>
      <c r="B68" s="4">
        <v>650</v>
      </c>
      <c r="C68" s="5">
        <v>5</v>
      </c>
      <c r="D68" s="5">
        <v>1</v>
      </c>
      <c r="E68" s="6">
        <v>7954700</v>
      </c>
      <c r="F68" s="34">
        <v>810</v>
      </c>
      <c r="G68" s="24">
        <v>0</v>
      </c>
      <c r="H68" s="26"/>
      <c r="I68" s="65"/>
      <c r="J68" s="66"/>
      <c r="K68" s="29"/>
      <c r="L68" s="42">
        <v>0</v>
      </c>
    </row>
    <row r="69" spans="1:15" ht="76.5">
      <c r="A69" s="3" t="s">
        <v>42</v>
      </c>
      <c r="B69" s="4">
        <v>650</v>
      </c>
      <c r="C69" s="5">
        <v>5</v>
      </c>
      <c r="D69" s="5">
        <v>1</v>
      </c>
      <c r="E69" s="6">
        <v>7953710</v>
      </c>
      <c r="F69" s="34">
        <v>0</v>
      </c>
      <c r="G69" s="24">
        <f>G70</f>
        <v>5784.3</v>
      </c>
      <c r="H69" s="44">
        <f>H70</f>
        <v>29.5</v>
      </c>
      <c r="I69" s="65"/>
      <c r="J69" s="66"/>
      <c r="K69" s="29"/>
      <c r="L69" s="44">
        <f>L70</f>
        <v>5813.8</v>
      </c>
    </row>
    <row r="70" spans="1:15">
      <c r="A70" s="3" t="s">
        <v>17</v>
      </c>
      <c r="B70" s="4">
        <v>650</v>
      </c>
      <c r="C70" s="5">
        <v>5</v>
      </c>
      <c r="D70" s="5">
        <v>1</v>
      </c>
      <c r="E70" s="6">
        <v>7953710</v>
      </c>
      <c r="F70" s="34">
        <v>244</v>
      </c>
      <c r="G70" s="24">
        <v>5784.3</v>
      </c>
      <c r="H70" s="42">
        <f>L70-G70</f>
        <v>29.5</v>
      </c>
      <c r="I70" s="65"/>
      <c r="J70" s="66"/>
      <c r="K70" s="29"/>
      <c r="L70" s="44">
        <v>5813.8</v>
      </c>
    </row>
    <row r="71" spans="1:15">
      <c r="A71" s="86" t="s">
        <v>43</v>
      </c>
      <c r="B71" s="86">
        <v>650</v>
      </c>
      <c r="C71" s="87">
        <v>5</v>
      </c>
      <c r="D71" s="87">
        <v>2</v>
      </c>
      <c r="E71" s="88">
        <v>0</v>
      </c>
      <c r="F71" s="34">
        <v>0</v>
      </c>
      <c r="G71" s="24">
        <f>G73+G75+G77+G80</f>
        <v>24827.11</v>
      </c>
      <c r="H71" s="43">
        <f>H72+H80</f>
        <v>-136.63999999999987</v>
      </c>
      <c r="I71" s="65"/>
      <c r="J71" s="66"/>
      <c r="K71" s="29"/>
      <c r="L71" s="43">
        <f>L72+L80</f>
        <v>24690.477150000002</v>
      </c>
      <c r="M71" s="22"/>
    </row>
    <row r="72" spans="1:15" ht="51.75">
      <c r="A72" s="11" t="s">
        <v>41</v>
      </c>
      <c r="B72" s="86">
        <v>650</v>
      </c>
      <c r="C72" s="87">
        <v>5</v>
      </c>
      <c r="D72" s="87">
        <v>2</v>
      </c>
      <c r="E72" s="88">
        <v>3510000</v>
      </c>
      <c r="F72" s="34">
        <v>0</v>
      </c>
      <c r="G72" s="24">
        <f>G73+G75+G77</f>
        <v>20736.91</v>
      </c>
      <c r="H72" s="119">
        <f>H73+H75+H77</f>
        <v>-136.63999999999987</v>
      </c>
      <c r="I72" s="65"/>
      <c r="J72" s="66"/>
      <c r="K72" s="29"/>
      <c r="L72" s="43">
        <f>L73+L75+L77</f>
        <v>20600.277150000002</v>
      </c>
      <c r="M72" s="22"/>
      <c r="O72" s="38"/>
    </row>
    <row r="73" spans="1:15" ht="52.5" customHeight="1">
      <c r="A73" s="120" t="s">
        <v>67</v>
      </c>
      <c r="B73" s="86">
        <v>650</v>
      </c>
      <c r="C73" s="87">
        <v>5</v>
      </c>
      <c r="D73" s="87">
        <v>2</v>
      </c>
      <c r="E73" s="88">
        <v>3510200</v>
      </c>
      <c r="F73" s="34">
        <v>0</v>
      </c>
      <c r="G73" s="121">
        <f>G74</f>
        <v>3236.16</v>
      </c>
      <c r="H73" s="121">
        <f>H74</f>
        <v>0</v>
      </c>
      <c r="I73" s="65"/>
      <c r="J73" s="66"/>
      <c r="K73" s="29"/>
      <c r="L73" s="42">
        <f>L74</f>
        <v>3236.1634600000002</v>
      </c>
    </row>
    <row r="74" spans="1:15" ht="63.75">
      <c r="A74" s="86" t="s">
        <v>33</v>
      </c>
      <c r="B74" s="86">
        <v>650</v>
      </c>
      <c r="C74" s="87">
        <v>5</v>
      </c>
      <c r="D74" s="87">
        <v>2</v>
      </c>
      <c r="E74" s="88">
        <v>3510200</v>
      </c>
      <c r="F74" s="34">
        <v>810</v>
      </c>
      <c r="G74" s="24">
        <v>3236.16</v>
      </c>
      <c r="H74" s="122"/>
      <c r="I74" s="65"/>
      <c r="J74" s="66"/>
      <c r="K74" s="29"/>
      <c r="L74" s="44">
        <v>3236.1634600000002</v>
      </c>
    </row>
    <row r="75" spans="1:15" ht="56.25">
      <c r="A75" s="120" t="s">
        <v>68</v>
      </c>
      <c r="B75" s="86">
        <v>650</v>
      </c>
      <c r="C75" s="87">
        <v>5</v>
      </c>
      <c r="D75" s="87">
        <v>2</v>
      </c>
      <c r="E75" s="88">
        <v>3510300</v>
      </c>
      <c r="F75" s="34">
        <v>0</v>
      </c>
      <c r="G75" s="123">
        <f>G76</f>
        <v>7444.31</v>
      </c>
      <c r="H75" s="123">
        <f>H76</f>
        <v>0</v>
      </c>
      <c r="I75" s="65"/>
      <c r="J75" s="66"/>
      <c r="K75" s="29"/>
      <c r="L75" s="42">
        <f>L76</f>
        <v>7444.31369</v>
      </c>
    </row>
    <row r="76" spans="1:15" ht="63.75">
      <c r="A76" s="86" t="s">
        <v>33</v>
      </c>
      <c r="B76" s="86">
        <v>650</v>
      </c>
      <c r="C76" s="87">
        <v>5</v>
      </c>
      <c r="D76" s="87">
        <v>2</v>
      </c>
      <c r="E76" s="88">
        <v>3510300</v>
      </c>
      <c r="F76" s="34">
        <v>810</v>
      </c>
      <c r="G76" s="24">
        <v>7444.31</v>
      </c>
      <c r="H76" s="124"/>
      <c r="I76" s="65"/>
      <c r="J76" s="66"/>
      <c r="K76" s="29"/>
      <c r="L76" s="125">
        <v>7444.31369</v>
      </c>
    </row>
    <row r="77" spans="1:15" ht="23.25">
      <c r="A77" s="120" t="s">
        <v>69</v>
      </c>
      <c r="B77" s="86">
        <v>650</v>
      </c>
      <c r="C77" s="87">
        <v>5</v>
      </c>
      <c r="D77" s="87">
        <v>2</v>
      </c>
      <c r="E77" s="88">
        <v>3510500</v>
      </c>
      <c r="F77" s="34">
        <v>0</v>
      </c>
      <c r="G77" s="24">
        <f>G78+G79</f>
        <v>10056.439999999999</v>
      </c>
      <c r="H77" s="119">
        <f>H78+H79</f>
        <v>-136.63999999999987</v>
      </c>
      <c r="I77" s="65"/>
      <c r="J77" s="66"/>
      <c r="K77" s="29"/>
      <c r="L77" s="43">
        <f>L78+L79</f>
        <v>9919.7999999999993</v>
      </c>
    </row>
    <row r="78" spans="1:15" ht="56.25">
      <c r="A78" s="126" t="s">
        <v>33</v>
      </c>
      <c r="B78" s="86">
        <v>650</v>
      </c>
      <c r="C78" s="87">
        <v>5</v>
      </c>
      <c r="D78" s="87">
        <v>2</v>
      </c>
      <c r="E78" s="88">
        <v>3510500</v>
      </c>
      <c r="F78" s="34">
        <v>810</v>
      </c>
      <c r="G78" s="24">
        <v>8056.44</v>
      </c>
      <c r="H78" s="127">
        <f>L78-G78</f>
        <v>655.96</v>
      </c>
      <c r="I78" s="65"/>
      <c r="J78" s="66"/>
      <c r="K78" s="29"/>
      <c r="L78" s="128">
        <v>8712.4</v>
      </c>
    </row>
    <row r="79" spans="1:15">
      <c r="A79" s="86" t="s">
        <v>17</v>
      </c>
      <c r="B79" s="86">
        <v>650</v>
      </c>
      <c r="C79" s="87">
        <v>5</v>
      </c>
      <c r="D79" s="87">
        <v>2</v>
      </c>
      <c r="E79" s="88">
        <v>3510500</v>
      </c>
      <c r="F79" s="34">
        <v>244</v>
      </c>
      <c r="G79" s="24">
        <v>2000</v>
      </c>
      <c r="H79" s="68">
        <f>L79-G79</f>
        <v>-792.59999999999991</v>
      </c>
      <c r="I79" s="65"/>
      <c r="J79" s="66"/>
      <c r="K79" s="29"/>
      <c r="L79" s="44">
        <v>1207.4000000000001</v>
      </c>
    </row>
    <row r="80" spans="1:15" ht="51">
      <c r="A80" s="86" t="s">
        <v>70</v>
      </c>
      <c r="B80" s="86">
        <v>650</v>
      </c>
      <c r="C80" s="87">
        <v>5</v>
      </c>
      <c r="D80" s="87">
        <v>2</v>
      </c>
      <c r="E80" s="88">
        <v>5222100</v>
      </c>
      <c r="F80" s="34">
        <v>0</v>
      </c>
      <c r="G80" s="44">
        <f>G81+G82</f>
        <v>4090.2</v>
      </c>
      <c r="H80" s="26">
        <f>H81+H82</f>
        <v>0</v>
      </c>
      <c r="I80" s="65"/>
      <c r="J80" s="66"/>
      <c r="K80" s="29"/>
      <c r="L80" s="44">
        <f>L81+L82</f>
        <v>4090.2</v>
      </c>
    </row>
    <row r="81" spans="1:12">
      <c r="A81" s="86" t="s">
        <v>17</v>
      </c>
      <c r="B81" s="86">
        <v>650</v>
      </c>
      <c r="C81" s="87">
        <v>5</v>
      </c>
      <c r="D81" s="87">
        <v>2</v>
      </c>
      <c r="E81" s="88">
        <v>5222100</v>
      </c>
      <c r="F81" s="34">
        <v>244</v>
      </c>
      <c r="G81" s="24">
        <v>2231.1</v>
      </c>
      <c r="H81" s="50"/>
      <c r="I81" s="65"/>
      <c r="J81" s="66"/>
      <c r="K81" s="29"/>
      <c r="L81" s="44">
        <f>G81+H81</f>
        <v>2231.1</v>
      </c>
    </row>
    <row r="82" spans="1:12" ht="79.5" customHeight="1">
      <c r="A82" s="86" t="s">
        <v>44</v>
      </c>
      <c r="B82" s="86">
        <v>650</v>
      </c>
      <c r="C82" s="87">
        <v>5</v>
      </c>
      <c r="D82" s="87">
        <v>2</v>
      </c>
      <c r="E82" s="88">
        <v>5222100</v>
      </c>
      <c r="F82" s="34">
        <v>810</v>
      </c>
      <c r="G82" s="24">
        <v>1859.1</v>
      </c>
      <c r="H82" s="50"/>
      <c r="I82" s="77"/>
      <c r="J82" s="78"/>
      <c r="K82" s="33"/>
      <c r="L82" s="44">
        <f>G82+H82</f>
        <v>1859.1</v>
      </c>
    </row>
    <row r="83" spans="1:12">
      <c r="A83" s="3" t="s">
        <v>45</v>
      </c>
      <c r="B83" s="4">
        <v>650</v>
      </c>
      <c r="C83" s="5">
        <v>5</v>
      </c>
      <c r="D83" s="5">
        <v>3</v>
      </c>
      <c r="E83" s="6">
        <v>0</v>
      </c>
      <c r="F83" s="34">
        <v>0</v>
      </c>
      <c r="G83" s="43">
        <f>G84+G86+G88+G90+G92+G96+G94</f>
        <v>6671.3</v>
      </c>
      <c r="H83" s="43">
        <f>H84+H86+H88+H90+H92+H96+H94+H98</f>
        <v>5836.1</v>
      </c>
      <c r="I83" s="65"/>
      <c r="J83" s="66"/>
      <c r="K83" s="29"/>
      <c r="L83" s="43">
        <f>L84+L86+L88+L90+L92+L96+L94+L98</f>
        <v>12507.4</v>
      </c>
    </row>
    <row r="84" spans="1:12">
      <c r="A84" s="3" t="s">
        <v>46</v>
      </c>
      <c r="B84" s="4">
        <v>650</v>
      </c>
      <c r="C84" s="5">
        <v>5</v>
      </c>
      <c r="D84" s="5">
        <v>3</v>
      </c>
      <c r="E84" s="6">
        <v>6000300</v>
      </c>
      <c r="F84" s="34">
        <v>0</v>
      </c>
      <c r="G84" s="24">
        <f>G85</f>
        <v>445</v>
      </c>
      <c r="H84" s="42">
        <f>H85</f>
        <v>-199.4</v>
      </c>
      <c r="I84" s="65"/>
      <c r="J84" s="66"/>
      <c r="K84" s="29"/>
      <c r="L84" s="42">
        <v>245.6</v>
      </c>
    </row>
    <row r="85" spans="1:12">
      <c r="A85" s="3" t="s">
        <v>17</v>
      </c>
      <c r="B85" s="4">
        <v>650</v>
      </c>
      <c r="C85" s="5">
        <v>5</v>
      </c>
      <c r="D85" s="5">
        <v>3</v>
      </c>
      <c r="E85" s="6">
        <v>6000300</v>
      </c>
      <c r="F85" s="34">
        <v>244</v>
      </c>
      <c r="G85" s="24">
        <v>445</v>
      </c>
      <c r="H85" s="42">
        <f>L85-G85</f>
        <v>-199.4</v>
      </c>
      <c r="I85" s="65"/>
      <c r="J85" s="66"/>
      <c r="K85" s="29"/>
      <c r="L85" s="42">
        <v>245.6</v>
      </c>
    </row>
    <row r="86" spans="1:12" ht="25.5">
      <c r="A86" s="3" t="s">
        <v>47</v>
      </c>
      <c r="B86" s="4">
        <v>650</v>
      </c>
      <c r="C86" s="5">
        <v>5</v>
      </c>
      <c r="D86" s="5">
        <v>3</v>
      </c>
      <c r="E86" s="6">
        <v>6000400</v>
      </c>
      <c r="F86" s="34">
        <v>0</v>
      </c>
      <c r="G86" s="24">
        <f>G87</f>
        <v>250</v>
      </c>
      <c r="H86" s="73"/>
      <c r="I86" s="65"/>
      <c r="J86" s="66"/>
      <c r="K86" s="29"/>
      <c r="L86" s="43">
        <f>L87</f>
        <v>250</v>
      </c>
    </row>
    <row r="87" spans="1:12">
      <c r="A87" s="3" t="s">
        <v>17</v>
      </c>
      <c r="B87" s="4">
        <v>650</v>
      </c>
      <c r="C87" s="5">
        <v>5</v>
      </c>
      <c r="D87" s="5">
        <v>3</v>
      </c>
      <c r="E87" s="6">
        <v>6000400</v>
      </c>
      <c r="F87" s="34">
        <v>244</v>
      </c>
      <c r="G87" s="24">
        <v>250</v>
      </c>
      <c r="H87" s="73"/>
      <c r="I87" s="65"/>
      <c r="J87" s="66"/>
      <c r="K87" s="29"/>
      <c r="L87" s="42">
        <v>250</v>
      </c>
    </row>
    <row r="88" spans="1:12" ht="25.5">
      <c r="A88" s="3" t="s">
        <v>48</v>
      </c>
      <c r="B88" s="4">
        <v>650</v>
      </c>
      <c r="C88" s="5">
        <v>5</v>
      </c>
      <c r="D88" s="5">
        <v>3</v>
      </c>
      <c r="E88" s="6">
        <v>6000500</v>
      </c>
      <c r="F88" s="34">
        <v>0</v>
      </c>
      <c r="G88" s="24">
        <f>G89</f>
        <v>2103.5</v>
      </c>
      <c r="H88" s="129">
        <f>H89</f>
        <v>2016</v>
      </c>
      <c r="I88" s="65"/>
      <c r="J88" s="66"/>
      <c r="K88" s="29"/>
      <c r="L88" s="130">
        <f>L89</f>
        <v>4119.5</v>
      </c>
    </row>
    <row r="89" spans="1:12">
      <c r="A89" s="3" t="s">
        <v>17</v>
      </c>
      <c r="B89" s="4">
        <v>650</v>
      </c>
      <c r="C89" s="5">
        <v>5</v>
      </c>
      <c r="D89" s="5">
        <v>3</v>
      </c>
      <c r="E89" s="6">
        <v>6000500</v>
      </c>
      <c r="F89" s="34">
        <v>244</v>
      </c>
      <c r="G89" s="24">
        <v>2103.5</v>
      </c>
      <c r="H89" s="25">
        <v>2016</v>
      </c>
      <c r="I89" s="65"/>
      <c r="J89" s="66"/>
      <c r="K89" s="30"/>
      <c r="L89" s="42">
        <v>4119.5</v>
      </c>
    </row>
    <row r="90" spans="1:12" ht="63.75">
      <c r="A90" s="3" t="s">
        <v>49</v>
      </c>
      <c r="B90" s="4">
        <v>650</v>
      </c>
      <c r="C90" s="5">
        <v>5</v>
      </c>
      <c r="D90" s="5">
        <v>3</v>
      </c>
      <c r="E90" s="6">
        <v>7954300</v>
      </c>
      <c r="F90" s="34">
        <v>0</v>
      </c>
      <c r="G90" s="24">
        <f>G91</f>
        <v>2000</v>
      </c>
      <c r="H90" s="43">
        <f>H91</f>
        <v>448.6</v>
      </c>
      <c r="I90" s="65"/>
      <c r="J90" s="66"/>
      <c r="K90" s="30"/>
      <c r="L90" s="43">
        <f>L91</f>
        <v>2448.6</v>
      </c>
    </row>
    <row r="91" spans="1:12">
      <c r="A91" s="3" t="s">
        <v>17</v>
      </c>
      <c r="B91" s="4">
        <v>650</v>
      </c>
      <c r="C91" s="5">
        <v>5</v>
      </c>
      <c r="D91" s="5">
        <v>3</v>
      </c>
      <c r="E91" s="6">
        <v>7954300</v>
      </c>
      <c r="F91" s="34">
        <v>244</v>
      </c>
      <c r="G91" s="24">
        <v>2000</v>
      </c>
      <c r="H91" s="42">
        <v>448.6</v>
      </c>
      <c r="I91" s="65"/>
      <c r="J91" s="66"/>
      <c r="K91" s="30"/>
      <c r="L91" s="42">
        <v>2448.6</v>
      </c>
    </row>
    <row r="92" spans="1:12" ht="51">
      <c r="A92" s="3" t="s">
        <v>50</v>
      </c>
      <c r="B92" s="4">
        <v>650</v>
      </c>
      <c r="C92" s="5">
        <v>5</v>
      </c>
      <c r="D92" s="5">
        <v>3</v>
      </c>
      <c r="E92" s="6">
        <v>7950410</v>
      </c>
      <c r="F92" s="34">
        <v>0</v>
      </c>
      <c r="G92" s="24">
        <f>G93</f>
        <v>850</v>
      </c>
      <c r="H92" s="43">
        <f>H93</f>
        <v>484.9</v>
      </c>
      <c r="I92" s="65"/>
      <c r="J92" s="66"/>
      <c r="K92" s="29"/>
      <c r="L92" s="43">
        <f>L93</f>
        <v>1334.9</v>
      </c>
    </row>
    <row r="93" spans="1:12">
      <c r="A93" s="3" t="s">
        <v>17</v>
      </c>
      <c r="B93" s="4">
        <v>650</v>
      </c>
      <c r="C93" s="5">
        <v>5</v>
      </c>
      <c r="D93" s="5">
        <v>3</v>
      </c>
      <c r="E93" s="6">
        <v>7950410</v>
      </c>
      <c r="F93" s="34">
        <v>244</v>
      </c>
      <c r="G93" s="24">
        <v>850</v>
      </c>
      <c r="H93" s="42">
        <v>484.9</v>
      </c>
      <c r="I93" s="65"/>
      <c r="J93" s="66"/>
      <c r="K93" s="29"/>
      <c r="L93" s="42">
        <v>1334.9</v>
      </c>
    </row>
    <row r="94" spans="1:12">
      <c r="A94" s="3" t="s">
        <v>71</v>
      </c>
      <c r="B94" s="4">
        <v>650</v>
      </c>
      <c r="C94" s="5">
        <v>5</v>
      </c>
      <c r="D94" s="5">
        <v>3</v>
      </c>
      <c r="E94" s="6">
        <v>7951000</v>
      </c>
      <c r="F94" s="34">
        <v>0</v>
      </c>
      <c r="G94" s="131">
        <f>G95</f>
        <v>22.8</v>
      </c>
      <c r="H94" s="131">
        <f>H95</f>
        <v>20</v>
      </c>
      <c r="I94" s="65"/>
      <c r="J94" s="66"/>
      <c r="K94" s="29"/>
      <c r="L94" s="44">
        <f>L95</f>
        <v>42.8</v>
      </c>
    </row>
    <row r="95" spans="1:12">
      <c r="A95" s="3" t="s">
        <v>72</v>
      </c>
      <c r="B95" s="4">
        <v>650</v>
      </c>
      <c r="C95" s="5">
        <v>5</v>
      </c>
      <c r="D95" s="5">
        <v>3</v>
      </c>
      <c r="E95" s="6">
        <v>7951000</v>
      </c>
      <c r="F95" s="34">
        <v>111</v>
      </c>
      <c r="G95" s="24">
        <v>22.8</v>
      </c>
      <c r="H95" s="26">
        <v>20</v>
      </c>
      <c r="I95" s="65"/>
      <c r="J95" s="66"/>
      <c r="K95" s="29"/>
      <c r="L95" s="44">
        <v>42.8</v>
      </c>
    </row>
    <row r="96" spans="1:12" ht="63.75">
      <c r="A96" s="3" t="s">
        <v>51</v>
      </c>
      <c r="B96" s="4">
        <v>650</v>
      </c>
      <c r="C96" s="5">
        <v>5</v>
      </c>
      <c r="D96" s="5">
        <v>3</v>
      </c>
      <c r="E96" s="6">
        <v>7953710</v>
      </c>
      <c r="F96" s="34">
        <v>0</v>
      </c>
      <c r="G96" s="24">
        <f>G97</f>
        <v>1000</v>
      </c>
      <c r="H96" s="73"/>
      <c r="I96" s="65"/>
      <c r="J96" s="66"/>
      <c r="K96" s="29"/>
      <c r="L96" s="43">
        <f>L97</f>
        <v>1000</v>
      </c>
    </row>
    <row r="97" spans="1:15">
      <c r="A97" s="3" t="s">
        <v>17</v>
      </c>
      <c r="B97" s="4">
        <v>650</v>
      </c>
      <c r="C97" s="5">
        <v>5</v>
      </c>
      <c r="D97" s="5">
        <v>3</v>
      </c>
      <c r="E97" s="6">
        <v>7953710</v>
      </c>
      <c r="F97" s="34">
        <v>244</v>
      </c>
      <c r="G97" s="24">
        <v>1000</v>
      </c>
      <c r="H97" s="73"/>
      <c r="I97" s="65"/>
      <c r="J97" s="66"/>
      <c r="K97" s="29"/>
      <c r="L97" s="44">
        <v>1000</v>
      </c>
    </row>
    <row r="98" spans="1:15" ht="38.25">
      <c r="A98" s="3" t="s">
        <v>77</v>
      </c>
      <c r="B98" s="4">
        <v>650</v>
      </c>
      <c r="C98" s="5">
        <v>5</v>
      </c>
      <c r="D98" s="5">
        <v>3</v>
      </c>
      <c r="E98" s="6">
        <v>0</v>
      </c>
      <c r="F98" s="34">
        <v>0</v>
      </c>
      <c r="G98" s="24"/>
      <c r="H98" s="90">
        <f>H99</f>
        <v>3066</v>
      </c>
      <c r="I98" s="132"/>
      <c r="J98" s="132"/>
      <c r="K98" s="132"/>
      <c r="L98" s="44">
        <f>L99</f>
        <v>3066</v>
      </c>
    </row>
    <row r="99" spans="1:15">
      <c r="A99" s="3" t="s">
        <v>17</v>
      </c>
      <c r="B99" s="4">
        <v>650</v>
      </c>
      <c r="C99" s="5">
        <v>5</v>
      </c>
      <c r="D99" s="5">
        <v>3</v>
      </c>
      <c r="E99" s="6">
        <v>7955400</v>
      </c>
      <c r="F99" s="34">
        <v>244</v>
      </c>
      <c r="G99" s="24"/>
      <c r="H99" s="90">
        <v>3066</v>
      </c>
      <c r="I99" s="132"/>
      <c r="J99" s="132"/>
      <c r="K99" s="132"/>
      <c r="L99" s="44">
        <v>3066</v>
      </c>
    </row>
    <row r="100" spans="1:15">
      <c r="A100" s="51" t="s">
        <v>52</v>
      </c>
      <c r="B100" s="15">
        <v>650</v>
      </c>
      <c r="C100" s="16">
        <v>8</v>
      </c>
      <c r="D100" s="16">
        <v>0</v>
      </c>
      <c r="E100" s="17">
        <v>0</v>
      </c>
      <c r="F100" s="35">
        <v>0</v>
      </c>
      <c r="G100" s="28">
        <f>G101</f>
        <v>5629.5500000000011</v>
      </c>
      <c r="H100" s="47">
        <f>H101</f>
        <v>614.44999999999982</v>
      </c>
      <c r="I100" s="7"/>
      <c r="J100" s="7"/>
      <c r="K100" s="7"/>
      <c r="L100" s="47">
        <f>L101</f>
        <v>6244</v>
      </c>
    </row>
    <row r="101" spans="1:15">
      <c r="A101" s="51" t="s">
        <v>53</v>
      </c>
      <c r="B101" s="15">
        <v>650</v>
      </c>
      <c r="C101" s="16">
        <v>8</v>
      </c>
      <c r="D101" s="16">
        <v>1</v>
      </c>
      <c r="E101" s="17">
        <v>0</v>
      </c>
      <c r="F101" s="35">
        <v>0</v>
      </c>
      <c r="G101" s="47">
        <f>G102+G113+G115+G117</f>
        <v>5629.5500000000011</v>
      </c>
      <c r="H101" s="47">
        <f>H102+H113+H115+H117+H119</f>
        <v>614.44999999999982</v>
      </c>
      <c r="I101" s="7"/>
      <c r="J101" s="7"/>
      <c r="K101" s="7"/>
      <c r="L101" s="47">
        <f>L102+L113+L115+L117+L119</f>
        <v>6244</v>
      </c>
    </row>
    <row r="102" spans="1:15" ht="51">
      <c r="A102" s="11" t="s">
        <v>54</v>
      </c>
      <c r="B102" s="4">
        <v>650</v>
      </c>
      <c r="C102" s="5">
        <v>8</v>
      </c>
      <c r="D102" s="5">
        <v>1</v>
      </c>
      <c r="E102" s="6">
        <v>7950710</v>
      </c>
      <c r="F102" s="34">
        <v>0</v>
      </c>
      <c r="G102" s="28">
        <f>G103+G109</f>
        <v>4729.7000000000007</v>
      </c>
      <c r="H102" s="27">
        <f>H103+H109</f>
        <v>598.29999999999984</v>
      </c>
      <c r="I102" s="7"/>
      <c r="J102" s="7"/>
      <c r="K102" s="8"/>
      <c r="L102" s="45">
        <f>L103+L109</f>
        <v>5328</v>
      </c>
      <c r="O102" s="39"/>
    </row>
    <row r="103" spans="1:15" ht="13.5">
      <c r="A103" s="13" t="s">
        <v>55</v>
      </c>
      <c r="B103" s="4"/>
      <c r="C103" s="5"/>
      <c r="D103" s="5"/>
      <c r="E103" s="6"/>
      <c r="F103" s="34"/>
      <c r="G103" s="28">
        <f>G104+G105+G106+G107+G108</f>
        <v>4320.7000000000007</v>
      </c>
      <c r="H103" s="47">
        <f>H104+H105+H106+H107+H108</f>
        <v>552.19999999999982</v>
      </c>
      <c r="I103" s="65"/>
      <c r="J103" s="66"/>
      <c r="K103" s="30"/>
      <c r="L103" s="47">
        <f>L104+L105+L106+L107+L108</f>
        <v>4872.8999999999996</v>
      </c>
      <c r="M103" s="22"/>
      <c r="N103" s="22"/>
    </row>
    <row r="104" spans="1:15">
      <c r="A104" s="3" t="s">
        <v>13</v>
      </c>
      <c r="B104" s="4">
        <v>650</v>
      </c>
      <c r="C104" s="5">
        <v>8</v>
      </c>
      <c r="D104" s="5">
        <v>1</v>
      </c>
      <c r="E104" s="6">
        <v>4409900</v>
      </c>
      <c r="F104" s="34">
        <v>111</v>
      </c>
      <c r="G104" s="24">
        <v>2906</v>
      </c>
      <c r="H104" s="42">
        <f>L104-G104</f>
        <v>360.69999999999982</v>
      </c>
      <c r="I104" s="65"/>
      <c r="J104" s="66"/>
      <c r="K104" s="29"/>
      <c r="L104" s="42">
        <v>3266.7</v>
      </c>
      <c r="M104" s="22"/>
      <c r="N104" s="22"/>
    </row>
    <row r="105" spans="1:15" ht="25.5">
      <c r="A105" s="3" t="s">
        <v>16</v>
      </c>
      <c r="B105" s="4">
        <v>650</v>
      </c>
      <c r="C105" s="5">
        <v>8</v>
      </c>
      <c r="D105" s="5">
        <v>1</v>
      </c>
      <c r="E105" s="6">
        <v>4409900</v>
      </c>
      <c r="F105" s="34">
        <v>112</v>
      </c>
      <c r="G105" s="24">
        <v>120</v>
      </c>
      <c r="H105" s="42">
        <f>L105-G105</f>
        <v>20.400000000000006</v>
      </c>
      <c r="I105" s="65"/>
      <c r="J105" s="66"/>
      <c r="K105" s="29"/>
      <c r="L105" s="42">
        <v>140.4</v>
      </c>
      <c r="M105" s="22"/>
      <c r="N105" s="22"/>
      <c r="O105" s="39"/>
    </row>
    <row r="106" spans="1:15" ht="25.5">
      <c r="A106" s="3" t="s">
        <v>38</v>
      </c>
      <c r="B106" s="4">
        <v>650</v>
      </c>
      <c r="C106" s="5">
        <v>8</v>
      </c>
      <c r="D106" s="5">
        <v>1</v>
      </c>
      <c r="E106" s="6">
        <v>4409900</v>
      </c>
      <c r="F106" s="34">
        <v>242</v>
      </c>
      <c r="G106" s="24">
        <v>25.5</v>
      </c>
      <c r="H106" s="42">
        <f>L106-G106</f>
        <v>91.2</v>
      </c>
      <c r="I106" s="65"/>
      <c r="J106" s="66"/>
      <c r="K106" s="29"/>
      <c r="L106" s="42">
        <v>116.7</v>
      </c>
      <c r="M106" s="22"/>
      <c r="N106" s="22"/>
      <c r="O106" s="39"/>
    </row>
    <row r="107" spans="1:15">
      <c r="A107" s="3" t="s">
        <v>17</v>
      </c>
      <c r="B107" s="4">
        <v>650</v>
      </c>
      <c r="C107" s="5">
        <v>8</v>
      </c>
      <c r="D107" s="5">
        <v>1</v>
      </c>
      <c r="E107" s="6">
        <v>4409900</v>
      </c>
      <c r="F107" s="34">
        <v>244</v>
      </c>
      <c r="G107" s="24">
        <v>1223.0999999999999</v>
      </c>
      <c r="H107" s="42">
        <f>L107-G107</f>
        <v>76.700000000000045</v>
      </c>
      <c r="I107" s="65"/>
      <c r="J107" s="66"/>
      <c r="K107" s="29"/>
      <c r="L107" s="46">
        <v>1299.8</v>
      </c>
      <c r="N107" s="23"/>
      <c r="O107" s="23"/>
    </row>
    <row r="108" spans="1:15" ht="25.5">
      <c r="A108" s="3" t="s">
        <v>18</v>
      </c>
      <c r="B108" s="4">
        <v>650</v>
      </c>
      <c r="C108" s="5">
        <v>8</v>
      </c>
      <c r="D108" s="5">
        <v>1</v>
      </c>
      <c r="E108" s="6">
        <v>4409900</v>
      </c>
      <c r="F108" s="34">
        <v>852</v>
      </c>
      <c r="G108" s="24">
        <v>46.1</v>
      </c>
      <c r="H108" s="42">
        <f>L108-G108</f>
        <v>3.1999999999999957</v>
      </c>
      <c r="I108" s="65"/>
      <c r="J108" s="66"/>
      <c r="K108" s="29"/>
      <c r="L108" s="133">
        <v>49.3</v>
      </c>
      <c r="N108" s="23"/>
      <c r="O108" s="23"/>
    </row>
    <row r="109" spans="1:15" ht="13.5">
      <c r="A109" s="14" t="s">
        <v>56</v>
      </c>
      <c r="B109" s="15"/>
      <c r="C109" s="16"/>
      <c r="D109" s="16"/>
      <c r="E109" s="17"/>
      <c r="F109" s="35"/>
      <c r="G109" s="28">
        <f>G110+G111+G112</f>
        <v>409</v>
      </c>
      <c r="H109" s="47">
        <f>H110+H111+H112</f>
        <v>46.1</v>
      </c>
      <c r="I109" s="65"/>
      <c r="J109" s="66"/>
      <c r="K109" s="29"/>
      <c r="L109" s="47">
        <f>L110+L111+L112</f>
        <v>455.1</v>
      </c>
      <c r="N109" s="23"/>
      <c r="O109" s="23"/>
    </row>
    <row r="110" spans="1:15">
      <c r="A110" s="3" t="s">
        <v>13</v>
      </c>
      <c r="B110" s="4">
        <v>650</v>
      </c>
      <c r="C110" s="5">
        <v>8</v>
      </c>
      <c r="D110" s="5">
        <v>1</v>
      </c>
      <c r="E110" s="6">
        <v>4429900</v>
      </c>
      <c r="F110" s="34">
        <v>111</v>
      </c>
      <c r="G110" s="24">
        <v>343</v>
      </c>
      <c r="H110" s="42">
        <f>L110-G110</f>
        <v>26</v>
      </c>
      <c r="I110" s="65"/>
      <c r="J110" s="66"/>
      <c r="K110" s="29"/>
      <c r="L110" s="44">
        <v>369</v>
      </c>
    </row>
    <row r="111" spans="1:15" ht="25.5">
      <c r="A111" s="3" t="s">
        <v>16</v>
      </c>
      <c r="B111" s="4">
        <v>650</v>
      </c>
      <c r="C111" s="5">
        <v>8</v>
      </c>
      <c r="D111" s="5">
        <v>1</v>
      </c>
      <c r="E111" s="6">
        <v>4429900</v>
      </c>
      <c r="F111" s="34">
        <v>112</v>
      </c>
      <c r="G111" s="24">
        <v>30</v>
      </c>
      <c r="H111" s="42"/>
      <c r="I111" s="65"/>
      <c r="J111" s="66"/>
      <c r="K111" s="29"/>
      <c r="L111" s="44">
        <v>30</v>
      </c>
    </row>
    <row r="112" spans="1:15">
      <c r="A112" s="3" t="s">
        <v>17</v>
      </c>
      <c r="B112" s="4">
        <v>650</v>
      </c>
      <c r="C112" s="5">
        <v>8</v>
      </c>
      <c r="D112" s="5">
        <v>1</v>
      </c>
      <c r="E112" s="6">
        <v>4429900</v>
      </c>
      <c r="F112" s="34">
        <v>244</v>
      </c>
      <c r="G112" s="24">
        <v>36</v>
      </c>
      <c r="H112" s="42">
        <f>L112-G112</f>
        <v>20.100000000000001</v>
      </c>
      <c r="I112" s="65"/>
      <c r="J112" s="66"/>
      <c r="K112" s="29"/>
      <c r="L112" s="44">
        <v>56.1</v>
      </c>
    </row>
    <row r="113" spans="1:12" ht="38.25">
      <c r="A113" s="11" t="s">
        <v>57</v>
      </c>
      <c r="B113" s="4">
        <v>650</v>
      </c>
      <c r="C113" s="5">
        <v>8</v>
      </c>
      <c r="D113" s="5">
        <v>1</v>
      </c>
      <c r="E113" s="6">
        <v>7950710</v>
      </c>
      <c r="F113" s="35">
        <v>0</v>
      </c>
      <c r="G113" s="24">
        <f>G114</f>
        <v>186</v>
      </c>
      <c r="H113" s="42">
        <f>H114</f>
        <v>-158.1</v>
      </c>
      <c r="I113" s="65"/>
      <c r="J113" s="66"/>
      <c r="K113" s="29"/>
      <c r="L113" s="43">
        <f>L114</f>
        <v>27.9</v>
      </c>
    </row>
    <row r="114" spans="1:12">
      <c r="A114" s="3" t="s">
        <v>17</v>
      </c>
      <c r="B114" s="4">
        <v>650</v>
      </c>
      <c r="C114" s="5">
        <v>8</v>
      </c>
      <c r="D114" s="5">
        <v>1</v>
      </c>
      <c r="E114" s="6">
        <v>7950710</v>
      </c>
      <c r="F114" s="34">
        <v>244</v>
      </c>
      <c r="G114" s="24">
        <v>186</v>
      </c>
      <c r="H114" s="42">
        <f>L114-G114</f>
        <v>-158.1</v>
      </c>
      <c r="I114" s="65"/>
      <c r="J114" s="66"/>
      <c r="K114" s="29"/>
      <c r="L114" s="44">
        <v>27.9</v>
      </c>
    </row>
    <row r="115" spans="1:12" ht="63.75">
      <c r="A115" s="11" t="s">
        <v>58</v>
      </c>
      <c r="B115" s="4">
        <v>650</v>
      </c>
      <c r="C115" s="5">
        <v>8</v>
      </c>
      <c r="D115" s="5">
        <v>1</v>
      </c>
      <c r="E115" s="6">
        <v>7950910</v>
      </c>
      <c r="F115" s="35">
        <v>0</v>
      </c>
      <c r="G115" s="24">
        <f>G116</f>
        <v>28.85</v>
      </c>
      <c r="H115" s="42">
        <f>H116</f>
        <v>16.149999999999999</v>
      </c>
      <c r="I115" s="65"/>
      <c r="J115" s="66"/>
      <c r="K115" s="29"/>
      <c r="L115" s="43">
        <f>L116</f>
        <v>45</v>
      </c>
    </row>
    <row r="116" spans="1:12">
      <c r="A116" s="3" t="s">
        <v>17</v>
      </c>
      <c r="B116" s="4">
        <v>650</v>
      </c>
      <c r="C116" s="5">
        <v>8</v>
      </c>
      <c r="D116" s="5">
        <v>1</v>
      </c>
      <c r="E116" s="6">
        <v>7950910</v>
      </c>
      <c r="F116" s="134">
        <v>244</v>
      </c>
      <c r="G116" s="24">
        <v>28.85</v>
      </c>
      <c r="H116" s="42">
        <f>L116-G116</f>
        <v>16.149999999999999</v>
      </c>
      <c r="I116" s="65"/>
      <c r="J116" s="66"/>
      <c r="K116" s="29"/>
      <c r="L116" s="44">
        <v>45</v>
      </c>
    </row>
    <row r="117" spans="1:12" ht="38.25">
      <c r="A117" s="11" t="s">
        <v>79</v>
      </c>
      <c r="B117" s="4">
        <v>650</v>
      </c>
      <c r="C117" s="5">
        <v>8</v>
      </c>
      <c r="D117" s="5">
        <v>1</v>
      </c>
      <c r="E117" s="6">
        <v>5201500</v>
      </c>
      <c r="F117" s="35">
        <v>0</v>
      </c>
      <c r="G117" s="24">
        <f>G118</f>
        <v>685</v>
      </c>
      <c r="H117" s="90"/>
      <c r="I117" s="132"/>
      <c r="J117" s="132"/>
      <c r="K117" s="132"/>
      <c r="L117" s="44">
        <f>L118</f>
        <v>685</v>
      </c>
    </row>
    <row r="118" spans="1:12">
      <c r="A118" s="3" t="s">
        <v>17</v>
      </c>
      <c r="B118" s="4">
        <v>650</v>
      </c>
      <c r="C118" s="5">
        <v>8</v>
      </c>
      <c r="D118" s="5">
        <v>1</v>
      </c>
      <c r="E118" s="6">
        <v>5201500</v>
      </c>
      <c r="F118" s="34">
        <v>244</v>
      </c>
      <c r="G118" s="24">
        <v>685</v>
      </c>
      <c r="H118" s="90"/>
      <c r="I118" s="132"/>
      <c r="J118" s="132"/>
      <c r="K118" s="132"/>
      <c r="L118" s="44">
        <f>G118+H118</f>
        <v>685</v>
      </c>
    </row>
    <row r="119" spans="1:12" ht="25.5">
      <c r="A119" s="3" t="s">
        <v>78</v>
      </c>
      <c r="B119" s="4">
        <v>650</v>
      </c>
      <c r="C119" s="5">
        <v>8</v>
      </c>
      <c r="D119" s="5">
        <v>1</v>
      </c>
      <c r="E119" s="6">
        <v>5222806</v>
      </c>
      <c r="F119" s="35">
        <v>0</v>
      </c>
      <c r="G119" s="24"/>
      <c r="H119" s="90">
        <f>H120</f>
        <v>158.1</v>
      </c>
      <c r="I119" s="132"/>
      <c r="J119" s="132"/>
      <c r="K119" s="132"/>
      <c r="L119" s="90">
        <f>L120</f>
        <v>158.1</v>
      </c>
    </row>
    <row r="120" spans="1:12">
      <c r="A120" s="3" t="s">
        <v>17</v>
      </c>
      <c r="B120" s="4">
        <v>650</v>
      </c>
      <c r="C120" s="5">
        <v>8</v>
      </c>
      <c r="D120" s="5">
        <v>1</v>
      </c>
      <c r="E120" s="6">
        <v>5222806</v>
      </c>
      <c r="F120" s="134">
        <v>244</v>
      </c>
      <c r="G120" s="24"/>
      <c r="H120" s="69">
        <v>158.1</v>
      </c>
      <c r="I120" s="135"/>
      <c r="J120" s="135"/>
      <c r="K120" s="135"/>
      <c r="L120" s="44">
        <v>158.1</v>
      </c>
    </row>
    <row r="121" spans="1:12" ht="63.75">
      <c r="A121" s="51" t="s">
        <v>59</v>
      </c>
      <c r="B121" s="136">
        <v>650</v>
      </c>
      <c r="C121" s="137">
        <v>14</v>
      </c>
      <c r="D121" s="137">
        <v>0</v>
      </c>
      <c r="E121" s="138">
        <v>0</v>
      </c>
      <c r="F121" s="139">
        <v>0</v>
      </c>
      <c r="G121" s="24">
        <f t="shared" ref="G121:H123" si="0">G122</f>
        <v>125.7</v>
      </c>
      <c r="H121" s="140">
        <f t="shared" si="0"/>
        <v>0</v>
      </c>
      <c r="I121" s="7"/>
      <c r="J121" s="7"/>
      <c r="K121" s="7"/>
      <c r="L121" s="43">
        <f>L122</f>
        <v>125.7</v>
      </c>
    </row>
    <row r="122" spans="1:12" ht="51">
      <c r="A122" s="3" t="s">
        <v>60</v>
      </c>
      <c r="B122" s="141">
        <v>650</v>
      </c>
      <c r="C122" s="142">
        <v>14</v>
      </c>
      <c r="D122" s="142">
        <v>3</v>
      </c>
      <c r="E122" s="143">
        <v>0</v>
      </c>
      <c r="F122" s="144">
        <v>0</v>
      </c>
      <c r="G122" s="24">
        <f t="shared" si="0"/>
        <v>125.7</v>
      </c>
      <c r="H122" s="140">
        <f t="shared" si="0"/>
        <v>0</v>
      </c>
      <c r="I122" s="7"/>
      <c r="J122" s="7"/>
      <c r="K122" s="7"/>
      <c r="L122" s="43">
        <f>L123</f>
        <v>125.7</v>
      </c>
    </row>
    <row r="123" spans="1:12" ht="38.25">
      <c r="A123" s="3" t="s">
        <v>61</v>
      </c>
      <c r="B123" s="141">
        <v>650</v>
      </c>
      <c r="C123" s="142">
        <v>14</v>
      </c>
      <c r="D123" s="142">
        <v>3</v>
      </c>
      <c r="E123" s="143">
        <v>5210600</v>
      </c>
      <c r="F123" s="144">
        <v>0</v>
      </c>
      <c r="G123" s="110">
        <f t="shared" si="0"/>
        <v>125.7</v>
      </c>
      <c r="H123" s="145">
        <f t="shared" si="0"/>
        <v>0</v>
      </c>
      <c r="I123" s="7"/>
      <c r="J123" s="7"/>
      <c r="K123" s="7"/>
      <c r="L123" s="146">
        <f>L124</f>
        <v>125.7</v>
      </c>
    </row>
    <row r="124" spans="1:12">
      <c r="A124" s="79" t="s">
        <v>62</v>
      </c>
      <c r="B124" s="147">
        <v>650</v>
      </c>
      <c r="C124" s="148">
        <v>14</v>
      </c>
      <c r="D124" s="148">
        <v>3</v>
      </c>
      <c r="E124" s="149">
        <v>5210600</v>
      </c>
      <c r="F124" s="150">
        <v>540</v>
      </c>
      <c r="G124" s="84">
        <v>125.7</v>
      </c>
      <c r="H124" s="151"/>
      <c r="I124" s="111"/>
      <c r="J124" s="112"/>
      <c r="K124" s="113"/>
      <c r="L124" s="42">
        <f>G124+H124</f>
        <v>125.7</v>
      </c>
    </row>
    <row r="125" spans="1:12" ht="13.5" thickBot="1">
      <c r="A125" s="152" t="s">
        <v>63</v>
      </c>
      <c r="B125" s="153"/>
      <c r="C125" s="153"/>
      <c r="D125" s="153"/>
      <c r="E125" s="153"/>
      <c r="F125" s="154"/>
      <c r="G125" s="155">
        <f>G121+G100+G61+G49+G43+G11</f>
        <v>97937.897000000012</v>
      </c>
      <c r="H125" s="155">
        <f>H121+H100+H61+H49+H43+H11</f>
        <v>18289.309999999998</v>
      </c>
      <c r="I125" s="7"/>
      <c r="J125" s="7"/>
      <c r="K125" s="7"/>
      <c r="L125" s="156">
        <f>L121+L100+L61+L49+L43+L11</f>
        <v>116227.21366999998</v>
      </c>
    </row>
    <row r="127" spans="1:12">
      <c r="G127" s="12"/>
    </row>
    <row r="128" spans="1:12">
      <c r="H128" s="38"/>
      <c r="L128" s="38"/>
    </row>
    <row r="129" spans="7:15">
      <c r="H129" s="38"/>
    </row>
    <row r="130" spans="7:15">
      <c r="G130" s="38"/>
      <c r="H130" s="38"/>
      <c r="L130" s="36"/>
    </row>
    <row r="131" spans="7:15">
      <c r="H131" s="38"/>
      <c r="O131" s="49"/>
    </row>
    <row r="132" spans="7:15">
      <c r="G132" s="18"/>
      <c r="H132" s="38"/>
      <c r="L132" s="20"/>
    </row>
    <row r="133" spans="7:15">
      <c r="G133" s="19"/>
      <c r="L133" s="49"/>
    </row>
    <row r="134" spans="7:15">
      <c r="H134" s="38"/>
    </row>
    <row r="135" spans="7:15">
      <c r="L135" s="21"/>
    </row>
    <row r="136" spans="7:15">
      <c r="O136" s="49"/>
    </row>
    <row r="140" spans="7:15">
      <c r="G140" s="12"/>
    </row>
  </sheetData>
  <mergeCells count="1">
    <mergeCell ref="A5:L6"/>
  </mergeCells>
  <phoneticPr fontId="0" type="noConversion"/>
  <pageMargins left="0.70866141732283472" right="0.11811023622047245" top="0.35433070866141736" bottom="0.19685039370078741" header="0.31496062992125984" footer="0.31496062992125984"/>
  <pageSetup paperSize="9" scale="67" fitToHeight="4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2013-07-11T12:20:36Z</cp:lastPrinted>
  <dcterms:created xsi:type="dcterms:W3CDTF">2006-09-28T05:33:49Z</dcterms:created>
  <dcterms:modified xsi:type="dcterms:W3CDTF">2013-07-11T12:46:38Z</dcterms:modified>
</cp:coreProperties>
</file>