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7880" windowHeight="12180"/>
  </bookViews>
  <sheets>
    <sheet name="Приложение 3" sheetId="1" r:id="rId1"/>
  </sheets>
  <calcPr calcId="114210"/>
</workbook>
</file>

<file path=xl/calcChain.xml><?xml version="1.0" encoding="utf-8"?>
<calcChain xmlns="http://schemas.openxmlformats.org/spreadsheetml/2006/main">
  <c r="L15" i="1"/>
  <c r="L11"/>
  <c r="L78"/>
  <c r="L79"/>
  <c r="H116"/>
  <c r="H115"/>
  <c r="H114"/>
  <c r="L117"/>
  <c r="H24"/>
  <c r="H23"/>
  <c r="L104"/>
  <c r="L98"/>
  <c r="H104"/>
  <c r="L109"/>
  <c r="H108"/>
  <c r="L113"/>
  <c r="L112"/>
  <c r="H112"/>
  <c r="H77"/>
  <c r="L77"/>
  <c r="H73"/>
  <c r="H91"/>
  <c r="L92"/>
  <c r="L91"/>
  <c r="L59"/>
  <c r="L57"/>
  <c r="L44"/>
  <c r="L43"/>
  <c r="L39"/>
  <c r="L28"/>
  <c r="L108"/>
  <c r="L110"/>
  <c r="H103"/>
  <c r="H102"/>
  <c r="H101"/>
  <c r="H86"/>
  <c r="H85"/>
  <c r="H80"/>
  <c r="H70"/>
  <c r="H68"/>
  <c r="H66"/>
  <c r="H65"/>
  <c r="H64"/>
  <c r="H60"/>
  <c r="H56"/>
  <c r="H58"/>
  <c r="H43"/>
  <c r="H42"/>
  <c r="H38"/>
  <c r="H37"/>
  <c r="H36"/>
  <c r="H32"/>
  <c r="H27"/>
  <c r="H18"/>
  <c r="L23"/>
  <c r="L32"/>
  <c r="G32"/>
  <c r="L116"/>
  <c r="L115"/>
  <c r="L93"/>
  <c r="L89"/>
  <c r="L87"/>
  <c r="L85"/>
  <c r="L83"/>
  <c r="L81"/>
  <c r="L70"/>
  <c r="G70"/>
  <c r="G65"/>
  <c r="L68"/>
  <c r="L66"/>
  <c r="L62"/>
  <c r="L56"/>
  <c r="L58"/>
  <c r="L52"/>
  <c r="L51"/>
  <c r="L49"/>
  <c r="L48"/>
  <c r="L46"/>
  <c r="L45"/>
  <c r="L40"/>
  <c r="L38"/>
  <c r="L29"/>
  <c r="L27"/>
  <c r="L21"/>
  <c r="L13"/>
  <c r="L12"/>
  <c r="G116"/>
  <c r="G115"/>
  <c r="G114"/>
  <c r="G110"/>
  <c r="G108"/>
  <c r="G104"/>
  <c r="G98"/>
  <c r="G93"/>
  <c r="G89"/>
  <c r="G87"/>
  <c r="G85"/>
  <c r="G83"/>
  <c r="G81"/>
  <c r="G73"/>
  <c r="G62"/>
  <c r="G60"/>
  <c r="G52"/>
  <c r="G51"/>
  <c r="G49"/>
  <c r="G48"/>
  <c r="G46"/>
  <c r="G45"/>
  <c r="G40"/>
  <c r="G37"/>
  <c r="G36"/>
  <c r="G29"/>
  <c r="G27"/>
  <c r="G24"/>
  <c r="G23"/>
  <c r="G21"/>
  <c r="G16"/>
  <c r="G15"/>
  <c r="G13"/>
  <c r="G12"/>
  <c r="L65"/>
  <c r="L64"/>
  <c r="L114"/>
  <c r="L97"/>
  <c r="L96"/>
  <c r="L80"/>
  <c r="G64"/>
  <c r="H98"/>
  <c r="H97"/>
  <c r="L37"/>
  <c r="L36"/>
  <c r="G42"/>
  <c r="H55"/>
  <c r="H54"/>
  <c r="L55"/>
  <c r="H26"/>
  <c r="G55"/>
  <c r="G97"/>
  <c r="G96"/>
  <c r="G95"/>
  <c r="L42"/>
  <c r="G26"/>
  <c r="G11"/>
  <c r="L26"/>
  <c r="G80"/>
  <c r="H96"/>
  <c r="H95"/>
  <c r="G54"/>
  <c r="G118"/>
  <c r="G10"/>
  <c r="L95"/>
  <c r="L54"/>
  <c r="L118"/>
  <c r="H16"/>
  <c r="H15"/>
  <c r="H11"/>
  <c r="L16"/>
  <c r="H118"/>
  <c r="H10"/>
  <c r="L10"/>
</calcChain>
</file>

<file path=xl/sharedStrings.xml><?xml version="1.0" encoding="utf-8"?>
<sst xmlns="http://schemas.openxmlformats.org/spreadsheetml/2006/main" count="123" uniqueCount="81">
  <si>
    <t>городского поселения Березово</t>
  </si>
  <si>
    <t>(тыс.руб.)</t>
  </si>
  <si>
    <t>Наименование показателя</t>
  </si>
  <si>
    <t>Вед</t>
  </si>
  <si>
    <t>РЗ</t>
  </si>
  <si>
    <t>ПР</t>
  </si>
  <si>
    <t>ЦСР</t>
  </si>
  <si>
    <t>ВР</t>
  </si>
  <si>
    <t>Сумма</t>
  </si>
  <si>
    <t>администрация поселения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</si>
  <si>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</si>
  <si>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</si>
  <si>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</si>
  <si>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Фонд оплаты труда и страховые взносы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</si>
  <si>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</si>
  <si>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Ведомственная программа "Развитие муниципальной службы  в муниципальном образовании городское поселение Березово на 2011-2013 годы"</t>
  </si>
  <si>
    <t>Иные выплаты персоналу, за исключением фонда</t>
  </si>
  <si>
    <t>Прочая закупка товаров, работ и услуг</t>
  </si>
  <si>
    <t>Уплата прочих налогов, сборов и иных платежей</t>
  </si>
  <si>
    <t>Целевая программа городского поселения Березово"Организация работы по взаимодействию органов местного самоуправления городского поселения Березово с населением через средства массовой информации на 2013-2015 годы".</t>
  </si>
  <si>
    <t>Резервные фонды</t>
  </si>
  <si>
    <t>Резервный фонд местных администраций</t>
  </si>
  <si>
    <t>Резервные средства</t>
  </si>
  <si>
    <t>Другие общегосударственные вопросы</t>
  </si>
  <si>
    <t>Ведомственная целевая программа  "Юбилейные и знаменательные даты в городском поселении Березово"</t>
  </si>
  <si>
    <t>Прочие выплаты по обязательствам государства</t>
  </si>
  <si>
    <t>Учреждения по обеспечению хозяйственного обслуживания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</si>
  <si>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</si>
  <si>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</si>
  <si>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Целевая программа "Укрепление пожарной безопасности на объектах муниципальной собственности городского поселения Березово в 2012-2015 годах"</t>
  </si>
  <si>
    <t>Национальная экономика</t>
  </si>
  <si>
    <t>Транспорт</t>
  </si>
  <si>
    <t>Субсидии организациям автомобильного транспорта на возмещение расходов, связанных с организацией транспортного обслуживания населения на территории автономного округа</t>
  </si>
  <si>
    <t xml:space="preserve">Субсидии юридическим лицам (кроме государственных (муниципальных) учреждений) и физическим лицам - производителям товаров, работ, услуг 
</t>
  </si>
  <si>
    <t>Дорожное хозяйство(дорожные фонды)</t>
  </si>
  <si>
    <t>Целевая программа"Развитие и содержание уличной дорожной сети городского поселения Березово на 2013-2015 годы".</t>
  </si>
  <si>
    <t>Связь и информатика</t>
  </si>
  <si>
    <t>Ведомственная целевая программа "Информационное общество -Югра на территории городского поселения Березово" на 2012-2013 годы</t>
  </si>
  <si>
    <t>Закупка товаров, работ, услуг в сфере информационо-комунальных технологий</t>
  </si>
  <si>
    <t>Жилищно-коммунальное хозяйство</t>
  </si>
  <si>
    <t>Жилищное хозяйство</t>
  </si>
  <si>
    <t>Ведомственная целевая программа "Комплексное развитие коммунальной инфраструктуры в городскои поселении Березово в 2013-2015 годах."</t>
  </si>
  <si>
    <t>Ведомственная целевая программагородского поселения Березово "Формирование и содержание муниципального имущества в городском поселении Березово в 2013-2015 "(ремонты квартир, снос ветхого жилья)</t>
  </si>
  <si>
    <t>Коммунальное хозяйство</t>
  </si>
  <si>
    <t xml:space="preserve">Субсидии юридическим лицам (кроме государственных (муниципальных) учреждений) и физическим лицам - производителям товаров, работ, услуг (теплоснабжение)
</t>
  </si>
  <si>
    <t xml:space="preserve">Субсидии юридическим лицам (кроме государственных (муниципальных) учреждений) и физическим лицам - производителям товаров, работ, услуг (водоснабжение и водоотведение)
</t>
  </si>
  <si>
    <t xml:space="preserve">Субсидии юридическим лицам (кроме государственных (муниципальных) учреждений) и физическим лицам - производителям товаров, работ, услуг  (бани)
</t>
  </si>
  <si>
    <t>Благоустройство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</si>
  <si>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</si>
  <si>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</si>
  <si>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</si>
  <si>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 xml:space="preserve">Программа городского поселения Березово" Электроснабжение и содержание систем наружного освещения  на территории городского поселения Березово на 2013-2015 годы" </t>
  </si>
  <si>
    <t>Ведомственная целевая программа "Программа природоохранных мероприятий по городскому поселению Березово на 2012-2014 годы"</t>
  </si>
  <si>
    <t>Ведомственная целевая программагородского поселения Березово "Формирование и содержание муниципального имущества в городском поселении Березово в 2013-2015 "</t>
  </si>
  <si>
    <t>КУЛЬТУРА И КИНЕМАТОГРАФИЯ</t>
  </si>
  <si>
    <t>Культура</t>
  </si>
  <si>
    <t>Ведомственная  целевая программа "Развитие культуры и сохранение традиций в  городском поселения Березово на 2013-2015 годы"</t>
  </si>
  <si>
    <t>Дома культуры</t>
  </si>
  <si>
    <t>Библиотека</t>
  </si>
  <si>
    <t xml:space="preserve"> Программы «Культура Югры» на 2011-2013 годы  до 2015 года (финансирование из бюджета поселения 15 %)</t>
  </si>
  <si>
    <t xml:space="preserve"> Ведомственная целевая программа «Комплексные меры противодействия злоупотреблению наркотиками и их незаконному обороту на 2013-2017 годы» (софинансирование)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</si>
  <si>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</si>
  <si>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</si>
  <si>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бюджетам муниципальных районов из бюджетов поселений</t>
  </si>
  <si>
    <t>Иные межбюджетные трансферты</t>
  </si>
  <si>
    <t>Итого:</t>
  </si>
  <si>
    <t>Уточнение</t>
  </si>
  <si>
    <t>Сумма с уточнением</t>
  </si>
  <si>
    <t>Предупреждение и ликвидация последствий чрезвычайных ситуаций и стихийных бедствий природного и техногенного характера</t>
  </si>
  <si>
    <t>Компенсация выпадающих доходов организациям ,предоставляющим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</si>
  <si>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 , предоставляющим населению услуги  водоснабжения и  водоотведения по тарифам ,не обеспечивающим возмещение издержек</t>
  </si>
  <si>
    <t>Мероприятия в области коммунального хозяйства</t>
  </si>
  <si>
    <t>Программа " Модернизация и реформирование жилищно-коммунального комплекса на 2011-2013 годы и на период до 2015 года".</t>
  </si>
  <si>
    <t>Целевая программа "Каникулы 2013-2014"</t>
  </si>
  <si>
    <t>Фонд оплаты труда и стрпаховые взносы</t>
  </si>
  <si>
    <t>Региональная программа "Содействие занятости населения"</t>
  </si>
  <si>
    <t xml:space="preserve">Распределение расходов бюджета горордского поселения Березово на 2013 год по разделам, подразделам, целевым статьям и видам расходов классификации расходов бюджета  поселения </t>
  </si>
  <si>
    <t>Программа "Наш дом" на 2011-2013 годы и на период до 2015 года."</t>
  </si>
  <si>
    <t>Приложение 3</t>
  </si>
  <si>
    <t>к решению Совета депутатов</t>
  </si>
  <si>
    <t>от 26.03.2013 № 273</t>
  </si>
</sst>
</file>

<file path=xl/styles.xml><?xml version="1.0" encoding="utf-8"?>
<styleSheet xmlns="http://schemas.openxmlformats.org/spreadsheetml/2006/main">
  <numFmts count="22">
    <numFmt numFmtId="43" formatCode="_-* #,##0.00_р_._-;\-* #,##0.00_р_._-;_-* &quot;-&quot;??_р_._-;_-@_-"/>
    <numFmt numFmtId="164" formatCode="_(* #,##0.00_);_(* \(#,##0.00\);_(* &quot;-&quot;??_);_(@_)"/>
    <numFmt numFmtId="165" formatCode="_-* #,##0_р_._-;\-* #,##0_р_._-;_-* &quot;-&quot;??_р_._-;_-@_-"/>
    <numFmt numFmtId="166" formatCode="000"/>
    <numFmt numFmtId="167" formatCode="00"/>
    <numFmt numFmtId="168" formatCode="0000000"/>
    <numFmt numFmtId="169" formatCode="#,##0.0;[Red]\-#,##0.0;0.0"/>
    <numFmt numFmtId="170" formatCode="0.0"/>
    <numFmt numFmtId="171" formatCode="_(* #,##0.0_);_(* \(#,##0.0\);_(* &quot;-&quot;??_);_(@_)"/>
    <numFmt numFmtId="172" formatCode="_-* #,##0.0_р_._-;\-* #,##0.0_р_._-;_-* &quot;-&quot;?_р_._-;_-@_-"/>
    <numFmt numFmtId="173" formatCode="_-* #,##0.000_р_._-;\-* #,##0.000_р_._-;_-* &quot;-&quot;?_р_._-;_-@_-"/>
    <numFmt numFmtId="174" formatCode="#,##0.00;[Red]\-#,##0.00;0.00"/>
    <numFmt numFmtId="175" formatCode="#,##0.0_ ;[Red]\-#,##0.0\ "/>
    <numFmt numFmtId="176" formatCode="#,##0.00_ ;[Red]\-#,##0.00\ "/>
    <numFmt numFmtId="177" formatCode="_-* #,##0.0_р_._-;\-* #,##0.0_р_._-;_-* &quot;-&quot;??_р_._-;_-@_-"/>
    <numFmt numFmtId="178" formatCode="_-* #,##0.0000_р_._-;\-* #,##0.0000_р_._-;_-* &quot;-&quot;?_р_._-;_-@_-"/>
    <numFmt numFmtId="179" formatCode="#,##0.0"/>
    <numFmt numFmtId="180" formatCode="#,##0.00000"/>
    <numFmt numFmtId="181" formatCode="#,##0.000"/>
    <numFmt numFmtId="182" formatCode="#,##0.0000"/>
    <numFmt numFmtId="183" formatCode="_-* #,##0.000_р_._-;\-* #,##0.000_р_._-;_-* &quot;-&quot;??_р_._-;_-@_-"/>
    <numFmt numFmtId="184" formatCode="0.00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43" fontId="1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/>
    <xf numFmtId="165" fontId="2" fillId="0" borderId="0" xfId="16" applyNumberFormat="1" applyFont="1" applyFill="1" applyAlignment="1">
      <alignment horizontal="right"/>
    </xf>
    <xf numFmtId="166" fontId="2" fillId="0" borderId="1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8" fontId="2" fillId="0" borderId="2" xfId="1" applyNumberFormat="1" applyFont="1" applyFill="1" applyBorder="1" applyAlignment="1" applyProtection="1">
      <protection hidden="1"/>
    </xf>
    <xf numFmtId="0" fontId="2" fillId="0" borderId="0" xfId="0" applyFont="1" applyFill="1"/>
    <xf numFmtId="170" fontId="2" fillId="0" borderId="0" xfId="0" applyNumberFormat="1" applyFont="1" applyFill="1"/>
    <xf numFmtId="164" fontId="2" fillId="0" borderId="0" xfId="0" applyNumberFormat="1" applyFont="1" applyFill="1"/>
    <xf numFmtId="2" fontId="2" fillId="0" borderId="0" xfId="0" applyNumberFormat="1" applyFont="1" applyFill="1"/>
    <xf numFmtId="0" fontId="2" fillId="0" borderId="1" xfId="0" applyFont="1" applyFill="1" applyBorder="1" applyAlignment="1">
      <alignment wrapText="1"/>
    </xf>
    <xf numFmtId="169" fontId="2" fillId="0" borderId="0" xfId="0" applyNumberFormat="1" applyFont="1"/>
    <xf numFmtId="0" fontId="6" fillId="0" borderId="1" xfId="0" applyFont="1" applyFill="1" applyBorder="1" applyAlignment="1">
      <alignment wrapText="1"/>
    </xf>
    <xf numFmtId="166" fontId="6" fillId="0" borderId="1" xfId="1" applyNumberFormat="1" applyFont="1" applyFill="1" applyBorder="1" applyAlignment="1" applyProtection="1">
      <alignment wrapText="1"/>
      <protection hidden="1"/>
    </xf>
    <xf numFmtId="173" fontId="2" fillId="0" borderId="0" xfId="0" applyNumberFormat="1" applyFont="1"/>
    <xf numFmtId="164" fontId="2" fillId="0" borderId="0" xfId="16" applyNumberFormat="1" applyFont="1"/>
    <xf numFmtId="168" fontId="2" fillId="0" borderId="3" xfId="1" applyNumberFormat="1" applyFont="1" applyFill="1" applyBorder="1" applyAlignment="1" applyProtection="1">
      <protection hidden="1"/>
    </xf>
    <xf numFmtId="43" fontId="2" fillId="0" borderId="0" xfId="16" applyFont="1"/>
    <xf numFmtId="43" fontId="2" fillId="0" borderId="0" xfId="0" applyNumberFormat="1" applyFont="1"/>
    <xf numFmtId="0" fontId="2" fillId="2" borderId="0" xfId="0" applyFont="1" applyFill="1"/>
    <xf numFmtId="0" fontId="2" fillId="0" borderId="0" xfId="0" applyFont="1" applyBorder="1"/>
    <xf numFmtId="169" fontId="2" fillId="0" borderId="4" xfId="1" applyNumberFormat="1" applyFont="1" applyFill="1" applyBorder="1" applyAlignment="1" applyProtection="1">
      <alignment horizontal="center"/>
      <protection hidden="1"/>
    </xf>
    <xf numFmtId="177" fontId="2" fillId="0" borderId="4" xfId="16" applyNumberFormat="1" applyFont="1" applyFill="1" applyBorder="1"/>
    <xf numFmtId="169" fontId="4" fillId="0" borderId="5" xfId="1" applyNumberFormat="1" applyFont="1" applyFill="1" applyBorder="1" applyAlignment="1" applyProtection="1">
      <alignment horizontal="center"/>
      <protection hidden="1"/>
    </xf>
    <xf numFmtId="169" fontId="4" fillId="0" borderId="4" xfId="1" applyNumberFormat="1" applyFont="1" applyFill="1" applyBorder="1" applyAlignment="1" applyProtection="1">
      <alignment horizontal="center"/>
      <protection hidden="1"/>
    </xf>
    <xf numFmtId="0" fontId="2" fillId="0" borderId="2" xfId="0" applyFont="1" applyFill="1" applyBorder="1"/>
    <xf numFmtId="170" fontId="2" fillId="0" borderId="2" xfId="0" applyNumberFormat="1" applyFont="1" applyFill="1" applyBorder="1"/>
    <xf numFmtId="171" fontId="2" fillId="0" borderId="2" xfId="16" applyNumberFormat="1" applyFont="1" applyFill="1" applyBorder="1"/>
    <xf numFmtId="164" fontId="2" fillId="0" borderId="2" xfId="16" applyNumberFormat="1" applyFont="1" applyFill="1" applyBorder="1"/>
    <xf numFmtId="177" fontId="2" fillId="0" borderId="2" xfId="16" applyNumberFormat="1" applyFont="1" applyFill="1" applyBorder="1"/>
    <xf numFmtId="166" fontId="2" fillId="0" borderId="2" xfId="1" applyNumberFormat="1" applyFont="1" applyFill="1" applyBorder="1" applyAlignment="1" applyProtection="1">
      <protection hidden="1"/>
    </xf>
    <xf numFmtId="166" fontId="4" fillId="0" borderId="2" xfId="1" applyNumberFormat="1" applyFont="1" applyFill="1" applyBorder="1" applyAlignment="1" applyProtection="1">
      <protection hidden="1"/>
    </xf>
    <xf numFmtId="4" fontId="12" fillId="0" borderId="0" xfId="6" applyNumberFormat="1" applyFont="1" applyFill="1" applyBorder="1" applyAlignment="1" applyProtection="1">
      <protection hidden="1"/>
    </xf>
    <xf numFmtId="178" fontId="2" fillId="0" borderId="2" xfId="16" applyNumberFormat="1" applyFont="1" applyFill="1" applyBorder="1"/>
    <xf numFmtId="172" fontId="2" fillId="0" borderId="0" xfId="0" applyNumberFormat="1" applyFont="1"/>
    <xf numFmtId="177" fontId="2" fillId="0" borderId="0" xfId="0" applyNumberFormat="1" applyFont="1"/>
    <xf numFmtId="175" fontId="2" fillId="0" borderId="0" xfId="0" applyNumberFormat="1" applyFont="1"/>
    <xf numFmtId="172" fontId="2" fillId="0" borderId="0" xfId="0" applyNumberFormat="1" applyFont="1" applyFill="1"/>
    <xf numFmtId="179" fontId="2" fillId="0" borderId="4" xfId="0" applyNumberFormat="1" applyFont="1" applyFill="1" applyBorder="1" applyAlignment="1">
      <alignment horizontal="center"/>
    </xf>
    <xf numFmtId="179" fontId="2" fillId="0" borderId="4" xfId="1" applyNumberFormat="1" applyFont="1" applyFill="1" applyBorder="1" applyAlignment="1" applyProtection="1">
      <alignment horizontal="center"/>
      <protection hidden="1"/>
    </xf>
    <xf numFmtId="179" fontId="2" fillId="0" borderId="4" xfId="16" applyNumberFormat="1" applyFont="1" applyFill="1" applyBorder="1" applyAlignment="1">
      <alignment horizontal="center"/>
    </xf>
    <xf numFmtId="179" fontId="4" fillId="0" borderId="5" xfId="1" applyNumberFormat="1" applyFont="1" applyFill="1" applyBorder="1" applyAlignment="1" applyProtection="1">
      <alignment horizontal="center"/>
      <protection hidden="1"/>
    </xf>
    <xf numFmtId="179" fontId="10" fillId="0" borderId="4" xfId="3" applyNumberFormat="1" applyFont="1" applyFill="1" applyBorder="1" applyAlignment="1" applyProtection="1">
      <alignment horizontal="center"/>
      <protection hidden="1"/>
    </xf>
    <xf numFmtId="179" fontId="4" fillId="0" borderId="4" xfId="1" applyNumberFormat="1" applyFont="1" applyFill="1" applyBorder="1" applyAlignment="1" applyProtection="1">
      <alignment horizontal="center"/>
      <protection hidden="1"/>
    </xf>
    <xf numFmtId="179" fontId="2" fillId="0" borderId="0" xfId="0" applyNumberFormat="1" applyFont="1" applyFill="1"/>
    <xf numFmtId="180" fontId="2" fillId="0" borderId="0" xfId="0" applyNumberFormat="1" applyFont="1"/>
    <xf numFmtId="181" fontId="2" fillId="0" borderId="4" xfId="0" applyNumberFormat="1" applyFont="1" applyFill="1" applyBorder="1" applyAlignment="1">
      <alignment horizontal="center"/>
    </xf>
    <xf numFmtId="181" fontId="2" fillId="0" borderId="4" xfId="1" applyNumberFormat="1" applyFont="1" applyFill="1" applyBorder="1" applyAlignment="1" applyProtection="1">
      <alignment horizontal="center"/>
      <protection hidden="1"/>
    </xf>
    <xf numFmtId="182" fontId="2" fillId="0" borderId="4" xfId="1" applyNumberFormat="1" applyFont="1" applyFill="1" applyBorder="1" applyAlignment="1" applyProtection="1">
      <alignment horizontal="center"/>
      <protection hidden="1"/>
    </xf>
    <xf numFmtId="182" fontId="2" fillId="0" borderId="4" xfId="16" applyNumberFormat="1" applyFont="1" applyFill="1" applyBorder="1"/>
    <xf numFmtId="182" fontId="2" fillId="0" borderId="4" xfId="0" applyNumberFormat="1" applyFont="1" applyFill="1" applyBorder="1" applyAlignment="1">
      <alignment horizontal="center"/>
    </xf>
    <xf numFmtId="182" fontId="2" fillId="0" borderId="4" xfId="16" applyNumberFormat="1" applyFont="1" applyFill="1" applyBorder="1" applyAlignment="1">
      <alignment horizontal="center"/>
    </xf>
    <xf numFmtId="184" fontId="2" fillId="0" borderId="4" xfId="0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/>
      <protection hidden="1"/>
    </xf>
    <xf numFmtId="0" fontId="4" fillId="0" borderId="7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0" applyFont="1" applyFill="1" applyBorder="1"/>
    <xf numFmtId="166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protection hidden="1"/>
    </xf>
    <xf numFmtId="168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3" xfId="0" applyFont="1" applyFill="1" applyBorder="1"/>
    <xf numFmtId="0" fontId="2" fillId="0" borderId="3" xfId="0" applyFont="1" applyFill="1" applyBorder="1"/>
    <xf numFmtId="181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4" xfId="0" applyFont="1" applyFill="1" applyBorder="1"/>
    <xf numFmtId="172" fontId="2" fillId="0" borderId="4" xfId="0" applyNumberFormat="1" applyFont="1" applyFill="1" applyBorder="1"/>
    <xf numFmtId="178" fontId="2" fillId="0" borderId="13" xfId="0" applyNumberFormat="1" applyFont="1" applyFill="1" applyBorder="1"/>
    <xf numFmtId="178" fontId="2" fillId="0" borderId="3" xfId="0" applyNumberFormat="1" applyFont="1" applyFill="1" applyBorder="1"/>
    <xf numFmtId="166" fontId="2" fillId="0" borderId="14" xfId="1" applyNumberFormat="1" applyFont="1" applyFill="1" applyBorder="1" applyAlignment="1" applyProtection="1">
      <alignment wrapText="1"/>
      <protection hidden="1"/>
    </xf>
    <xf numFmtId="166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5" xfId="1" applyNumberFormat="1" applyFont="1" applyFill="1" applyBorder="1" applyAlignment="1" applyProtection="1">
      <protection hidden="1"/>
    </xf>
    <xf numFmtId="168" fontId="2" fillId="0" borderId="15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alignment horizontal="center"/>
      <protection hidden="1"/>
    </xf>
    <xf numFmtId="177" fontId="2" fillId="0" borderId="4" xfId="16" applyNumberFormat="1" applyFont="1" applyFill="1" applyBorder="1" applyAlignment="1">
      <alignment horizontal="center"/>
    </xf>
    <xf numFmtId="166" fontId="4" fillId="0" borderId="3" xfId="1" applyNumberFormat="1" applyFont="1" applyFill="1" applyBorder="1" applyAlignment="1" applyProtection="1">
      <alignment wrapText="1"/>
      <protection hidden="1"/>
    </xf>
    <xf numFmtId="166" fontId="2" fillId="0" borderId="3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protection hidden="1"/>
    </xf>
    <xf numFmtId="43" fontId="4" fillId="0" borderId="2" xfId="0" applyNumberFormat="1" applyFont="1" applyFill="1" applyBorder="1"/>
    <xf numFmtId="170" fontId="2" fillId="0" borderId="4" xfId="0" applyNumberFormat="1" applyFont="1" applyFill="1" applyBorder="1" applyAlignment="1">
      <alignment horizontal="center"/>
    </xf>
    <xf numFmtId="164" fontId="4" fillId="0" borderId="2" xfId="16" applyNumberFormat="1" applyFont="1" applyFill="1" applyBorder="1"/>
    <xf numFmtId="166" fontId="2" fillId="0" borderId="16" xfId="1" applyNumberFormat="1" applyFont="1" applyFill="1" applyBorder="1" applyAlignment="1" applyProtection="1">
      <alignment wrapText="1"/>
      <protection hidden="1"/>
    </xf>
    <xf numFmtId="166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7" xfId="1" applyNumberFormat="1" applyFont="1" applyFill="1" applyBorder="1" applyAlignment="1" applyProtection="1">
      <protection hidden="1"/>
    </xf>
    <xf numFmtId="168" fontId="2" fillId="0" borderId="17" xfId="1" applyNumberFormat="1" applyFont="1" applyFill="1" applyBorder="1" applyAlignment="1" applyProtection="1">
      <protection hidden="1"/>
    </xf>
    <xf numFmtId="166" fontId="2" fillId="0" borderId="17" xfId="1" applyNumberFormat="1" applyFont="1" applyFill="1" applyBorder="1" applyAlignment="1" applyProtection="1">
      <protection hidden="1"/>
    </xf>
    <xf numFmtId="169" fontId="2" fillId="0" borderId="18" xfId="1" applyNumberFormat="1" applyFont="1" applyFill="1" applyBorder="1" applyAlignment="1" applyProtection="1">
      <alignment horizontal="center"/>
      <protection hidden="1"/>
    </xf>
    <xf numFmtId="164" fontId="4" fillId="0" borderId="2" xfId="0" applyNumberFormat="1" applyFont="1" applyFill="1" applyBorder="1"/>
    <xf numFmtId="166" fontId="9" fillId="0" borderId="1" xfId="1" applyNumberFormat="1" applyFont="1" applyFill="1" applyBorder="1" applyAlignment="1" applyProtection="1">
      <alignment wrapText="1"/>
      <protection hidden="1"/>
    </xf>
    <xf numFmtId="166" fontId="9" fillId="0" borderId="19" xfId="1" applyNumberFormat="1" applyFont="1" applyFill="1" applyBorder="1" applyAlignment="1" applyProtection="1">
      <alignment wrapText="1"/>
      <protection hidden="1"/>
    </xf>
    <xf numFmtId="167" fontId="9" fillId="0" borderId="2" xfId="1" applyNumberFormat="1" applyFont="1" applyFill="1" applyBorder="1" applyAlignment="1" applyProtection="1">
      <protection hidden="1"/>
    </xf>
    <xf numFmtId="168" fontId="9" fillId="0" borderId="2" xfId="1" applyNumberFormat="1" applyFont="1" applyFill="1" applyBorder="1" applyAlignment="1" applyProtection="1">
      <protection hidden="1"/>
    </xf>
    <xf numFmtId="166" fontId="9" fillId="0" borderId="2" xfId="1" applyNumberFormat="1" applyFont="1" applyFill="1" applyBorder="1" applyAlignment="1" applyProtection="1">
      <protection hidden="1"/>
    </xf>
    <xf numFmtId="166" fontId="10" fillId="0" borderId="1" xfId="1" applyNumberFormat="1" applyFont="1" applyFill="1" applyBorder="1" applyAlignment="1" applyProtection="1">
      <alignment wrapText="1"/>
      <protection hidden="1"/>
    </xf>
    <xf numFmtId="166" fontId="10" fillId="0" borderId="19" xfId="1" applyNumberFormat="1" applyFont="1" applyFill="1" applyBorder="1" applyAlignment="1" applyProtection="1">
      <alignment wrapText="1"/>
      <protection hidden="1"/>
    </xf>
    <xf numFmtId="167" fontId="10" fillId="0" borderId="2" xfId="1" applyNumberFormat="1" applyFont="1" applyFill="1" applyBorder="1" applyAlignment="1" applyProtection="1">
      <protection hidden="1"/>
    </xf>
    <xf numFmtId="168" fontId="10" fillId="0" borderId="2" xfId="1" applyNumberFormat="1" applyFont="1" applyFill="1" applyBorder="1" applyAlignment="1" applyProtection="1">
      <protection hidden="1"/>
    </xf>
    <xf numFmtId="166" fontId="10" fillId="0" borderId="2" xfId="1" applyNumberFormat="1" applyFont="1" applyFill="1" applyBorder="1" applyAlignment="1" applyProtection="1"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77" fontId="2" fillId="0" borderId="13" xfId="16" applyNumberFormat="1" applyFont="1" applyFill="1" applyBorder="1"/>
    <xf numFmtId="177" fontId="2" fillId="0" borderId="3" xfId="16" applyNumberFormat="1" applyFont="1" applyFill="1" applyBorder="1"/>
    <xf numFmtId="166" fontId="2" fillId="0" borderId="4" xfId="1" applyNumberFormat="1" applyFont="1" applyFill="1" applyBorder="1" applyAlignment="1" applyProtection="1">
      <protection hidden="1"/>
    </xf>
    <xf numFmtId="166" fontId="4" fillId="0" borderId="2" xfId="1" applyNumberFormat="1" applyFont="1" applyFill="1" applyBorder="1" applyAlignment="1" applyProtection="1">
      <alignment wrapText="1"/>
      <protection hidden="1"/>
    </xf>
    <xf numFmtId="167" fontId="4" fillId="0" borderId="2" xfId="1" applyNumberFormat="1" applyFont="1" applyFill="1" applyBorder="1" applyAlignment="1" applyProtection="1">
      <protection hidden="1"/>
    </xf>
    <xf numFmtId="168" fontId="4" fillId="0" borderId="2" xfId="1" applyNumberFormat="1" applyFont="1" applyFill="1" applyBorder="1" applyAlignment="1" applyProtection="1">
      <protection hidden="1"/>
    </xf>
    <xf numFmtId="177" fontId="4" fillId="0" borderId="4" xfId="16" applyNumberFormat="1" applyFont="1" applyFill="1" applyBorder="1" applyAlignment="1" applyProtection="1">
      <protection hidden="1"/>
    </xf>
    <xf numFmtId="179" fontId="2" fillId="0" borderId="5" xfId="1" applyNumberFormat="1" applyFont="1" applyFill="1" applyBorder="1" applyAlignment="1" applyProtection="1">
      <alignment horizontal="center"/>
      <protection hidden="1"/>
    </xf>
    <xf numFmtId="169" fontId="2" fillId="0" borderId="4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9" fontId="10" fillId="0" borderId="4" xfId="8" applyNumberFormat="1" applyFont="1" applyFill="1" applyBorder="1" applyAlignment="1" applyProtection="1">
      <alignment horizontal="center"/>
      <protection hidden="1"/>
    </xf>
    <xf numFmtId="179" fontId="12" fillId="0" borderId="4" xfId="8" applyNumberFormat="1" applyFont="1" applyFill="1" applyBorder="1" applyAlignment="1" applyProtection="1">
      <alignment horizontal="center"/>
      <protection hidden="1"/>
    </xf>
    <xf numFmtId="169" fontId="10" fillId="0" borderId="4" xfId="9" applyNumberFormat="1" applyFont="1" applyFill="1" applyBorder="1" applyAlignment="1" applyProtection="1">
      <alignment horizontal="center"/>
      <protection hidden="1"/>
    </xf>
    <xf numFmtId="179" fontId="10" fillId="0" borderId="4" xfId="9" applyNumberFormat="1" applyFont="1" applyFill="1" applyBorder="1" applyAlignment="1" applyProtection="1">
      <alignment horizontal="center"/>
      <protection hidden="1"/>
    </xf>
    <xf numFmtId="166" fontId="9" fillId="0" borderId="3" xfId="1" applyNumberFormat="1" applyFont="1" applyFill="1" applyBorder="1" applyAlignment="1" applyProtection="1">
      <alignment wrapText="1"/>
      <protection hidden="1"/>
    </xf>
    <xf numFmtId="43" fontId="2" fillId="0" borderId="4" xfId="0" applyNumberFormat="1" applyFont="1" applyFill="1" applyBorder="1"/>
    <xf numFmtId="43" fontId="2" fillId="0" borderId="4" xfId="16" applyFont="1" applyFill="1" applyBorder="1"/>
    <xf numFmtId="174" fontId="2" fillId="0" borderId="4" xfId="0" applyNumberFormat="1" applyFont="1" applyFill="1" applyBorder="1"/>
    <xf numFmtId="174" fontId="10" fillId="0" borderId="4" xfId="11" applyNumberFormat="1" applyFont="1" applyFill="1" applyBorder="1" applyAlignment="1" applyProtection="1">
      <protection hidden="1"/>
    </xf>
    <xf numFmtId="179" fontId="10" fillId="0" borderId="4" xfId="11" applyNumberFormat="1" applyFont="1" applyFill="1" applyBorder="1" applyAlignment="1" applyProtection="1">
      <alignment horizontal="center"/>
      <protection hidden="1"/>
    </xf>
    <xf numFmtId="166" fontId="10" fillId="0" borderId="3" xfId="1" applyNumberFormat="1" applyFont="1" applyFill="1" applyBorder="1" applyAlignment="1" applyProtection="1">
      <alignment wrapText="1"/>
      <protection hidden="1"/>
    </xf>
    <xf numFmtId="174" fontId="10" fillId="0" borderId="4" xfId="12" applyNumberFormat="1" applyFont="1" applyFill="1" applyBorder="1" applyAlignment="1" applyProtection="1">
      <protection hidden="1"/>
    </xf>
    <xf numFmtId="179" fontId="10" fillId="0" borderId="4" xfId="12" applyNumberFormat="1" applyFont="1" applyFill="1" applyBorder="1" applyAlignment="1" applyProtection="1">
      <alignment horizontal="center"/>
      <protection hidden="1"/>
    </xf>
    <xf numFmtId="0" fontId="2" fillId="0" borderId="3" xfId="0" applyFont="1" applyFill="1" applyBorder="1" applyAlignment="1">
      <alignment wrapText="1"/>
    </xf>
    <xf numFmtId="179" fontId="2" fillId="0" borderId="4" xfId="0" applyNumberFormat="1" applyFont="1" applyFill="1" applyBorder="1"/>
    <xf numFmtId="183" fontId="2" fillId="0" borderId="4" xfId="16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 applyProtection="1">
      <alignment horizontal="center"/>
      <protection hidden="1"/>
    </xf>
    <xf numFmtId="4" fontId="2" fillId="0" borderId="4" xfId="0" applyNumberFormat="1" applyFont="1" applyFill="1" applyBorder="1" applyAlignment="1">
      <alignment horizontal="center"/>
    </xf>
    <xf numFmtId="169" fontId="10" fillId="0" borderId="4" xfId="13" applyNumberFormat="1" applyFont="1" applyFill="1" applyBorder="1" applyAlignment="1" applyProtection="1">
      <alignment horizontal="center"/>
      <protection hidden="1"/>
    </xf>
    <xf numFmtId="4" fontId="10" fillId="0" borderId="4" xfId="13" applyNumberFormat="1" applyFont="1" applyFill="1" applyBorder="1" applyAlignment="1" applyProtection="1">
      <alignment horizontal="center"/>
      <protection hidden="1"/>
    </xf>
    <xf numFmtId="175" fontId="2" fillId="0" borderId="4" xfId="0" applyNumberFormat="1" applyFont="1" applyFill="1" applyBorder="1" applyAlignment="1">
      <alignment horizontal="center"/>
    </xf>
    <xf numFmtId="177" fontId="2" fillId="0" borderId="4" xfId="0" applyNumberFormat="1" applyFont="1" applyFill="1" applyBorder="1"/>
    <xf numFmtId="4" fontId="2" fillId="0" borderId="4" xfId="16" applyNumberFormat="1" applyFont="1" applyFill="1" applyBorder="1" applyAlignment="1">
      <alignment horizontal="center"/>
    </xf>
    <xf numFmtId="175" fontId="2" fillId="0" borderId="4" xfId="0" applyNumberFormat="1" applyFont="1" applyFill="1" applyBorder="1"/>
    <xf numFmtId="179" fontId="10" fillId="0" borderId="4" xfId="2" applyNumberFormat="1" applyFont="1" applyFill="1" applyBorder="1" applyAlignment="1" applyProtection="1">
      <alignment horizontal="center"/>
      <protection hidden="1"/>
    </xf>
    <xf numFmtId="0" fontId="2" fillId="0" borderId="4" xfId="0" applyFont="1" applyFill="1" applyBorder="1" applyAlignment="1">
      <alignment horizontal="center"/>
    </xf>
    <xf numFmtId="0" fontId="2" fillId="0" borderId="2" xfId="1" applyNumberFormat="1" applyFont="1" applyFill="1" applyBorder="1" applyAlignment="1" applyProtection="1">
      <protection hidden="1"/>
    </xf>
    <xf numFmtId="0" fontId="2" fillId="0" borderId="0" xfId="0" applyFont="1" applyFill="1" applyBorder="1"/>
    <xf numFmtId="166" fontId="4" fillId="0" borderId="3" xfId="1" applyNumberFormat="1" applyFont="1" applyFill="1" applyBorder="1" applyAlignment="1" applyProtection="1">
      <alignment horizontal="center" wrapText="1"/>
      <protection hidden="1"/>
    </xf>
    <xf numFmtId="167" fontId="4" fillId="0" borderId="3" xfId="1" applyNumberFormat="1" applyFont="1" applyFill="1" applyBorder="1" applyAlignment="1" applyProtection="1">
      <alignment horizontal="center"/>
      <protection hidden="1"/>
    </xf>
    <xf numFmtId="168" fontId="4" fillId="0" borderId="3" xfId="1" applyNumberFormat="1" applyFont="1" applyFill="1" applyBorder="1" applyAlignment="1" applyProtection="1">
      <alignment horizontal="center"/>
      <protection hidden="1"/>
    </xf>
    <xf numFmtId="166" fontId="4" fillId="0" borderId="2" xfId="1" applyNumberFormat="1" applyFont="1" applyFill="1" applyBorder="1" applyAlignment="1" applyProtection="1">
      <alignment horizontal="center"/>
      <protection hidden="1"/>
    </xf>
    <xf numFmtId="174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2" xfId="1" applyNumberFormat="1" applyFont="1" applyFill="1" applyBorder="1" applyAlignment="1" applyProtection="1">
      <alignment horizontal="center"/>
      <protection hidden="1"/>
    </xf>
    <xf numFmtId="174" fontId="2" fillId="0" borderId="5" xfId="0" applyNumberFormat="1" applyFont="1" applyFill="1" applyBorder="1" applyAlignment="1">
      <alignment horizontal="center"/>
    </xf>
    <xf numFmtId="179" fontId="2" fillId="0" borderId="5" xfId="0" applyNumberFormat="1" applyFont="1" applyFill="1" applyBorder="1" applyAlignment="1">
      <alignment horizontal="center"/>
    </xf>
    <xf numFmtId="166" fontId="2" fillId="0" borderId="20" xfId="1" applyNumberFormat="1" applyFont="1" applyFill="1" applyBorder="1" applyAlignment="1" applyProtection="1">
      <alignment horizontal="center" wrapText="1"/>
      <protection hidden="1"/>
    </xf>
    <xf numFmtId="167" fontId="2" fillId="0" borderId="20" xfId="1" applyNumberFormat="1" applyFont="1" applyFill="1" applyBorder="1" applyAlignment="1" applyProtection="1">
      <alignment horizontal="center"/>
      <protection hidden="1"/>
    </xf>
    <xf numFmtId="168" fontId="2" fillId="0" borderId="20" xfId="1" applyNumberFormat="1" applyFont="1" applyFill="1" applyBorder="1" applyAlignment="1" applyProtection="1">
      <alignment horizontal="center"/>
      <protection hidden="1"/>
    </xf>
    <xf numFmtId="166" fontId="2" fillId="0" borderId="15" xfId="1" applyNumberFormat="1" applyFont="1" applyFill="1" applyBorder="1" applyAlignment="1" applyProtection="1">
      <alignment horizontal="center"/>
      <protection hidden="1"/>
    </xf>
    <xf numFmtId="174" fontId="2" fillId="0" borderId="5" xfId="1" applyNumberFormat="1" applyFont="1" applyFill="1" applyBorder="1" applyAlignment="1" applyProtection="1">
      <alignment horizontal="center"/>
      <protection hidden="1"/>
    </xf>
    <xf numFmtId="176" fontId="2" fillId="0" borderId="4" xfId="0" applyNumberFormat="1" applyFont="1" applyFill="1" applyBorder="1" applyAlignment="1">
      <alignment horizontal="center"/>
    </xf>
    <xf numFmtId="166" fontId="4" fillId="0" borderId="21" xfId="1" applyNumberFormat="1" applyFont="1" applyFill="1" applyBorder="1" applyAlignment="1" applyProtection="1">
      <alignment wrapText="1"/>
      <protection hidden="1"/>
    </xf>
    <xf numFmtId="0" fontId="4" fillId="0" borderId="22" xfId="0" applyFont="1" applyFill="1" applyBorder="1"/>
    <xf numFmtId="0" fontId="4" fillId="0" borderId="23" xfId="0" applyFont="1" applyFill="1" applyBorder="1"/>
    <xf numFmtId="171" fontId="4" fillId="0" borderId="24" xfId="16" applyNumberFormat="1" applyFont="1" applyFill="1" applyBorder="1" applyAlignment="1">
      <alignment horizontal="center"/>
    </xf>
    <xf numFmtId="171" fontId="4" fillId="0" borderId="25" xfId="16" applyNumberFormat="1" applyFont="1" applyFill="1" applyBorder="1" applyAlignment="1">
      <alignment horizontal="center"/>
    </xf>
    <xf numFmtId="179" fontId="4" fillId="0" borderId="25" xfId="16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5" fontId="14" fillId="0" borderId="0" xfId="16" applyNumberFormat="1" applyFont="1" applyFill="1" applyAlignment="1">
      <alignment horizontal="right"/>
    </xf>
    <xf numFmtId="0" fontId="8" fillId="0" borderId="9" xfId="0" applyFont="1" applyFill="1" applyBorder="1" applyAlignment="1">
      <alignment horizontal="center" wrapText="1"/>
    </xf>
    <xf numFmtId="0" fontId="7" fillId="0" borderId="0" xfId="15" applyNumberFormat="1" applyFont="1" applyFill="1" applyAlignment="1" applyProtection="1">
      <alignment horizontal="center" wrapText="1"/>
      <protection hidden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</cellXfs>
  <cellStyles count="17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2" xfId="7"/>
    <cellStyle name="Обычный 2 3" xfId="8"/>
    <cellStyle name="Обычный 2 4" xfId="9"/>
    <cellStyle name="Обычный 2 5" xfId="10"/>
    <cellStyle name="Обычный 2 6" xfId="11"/>
    <cellStyle name="Обычный 2 7" xfId="12"/>
    <cellStyle name="Обычный 2 8" xfId="13"/>
    <cellStyle name="Обычный 2 9" xfId="14"/>
    <cellStyle name="Обычный_Tmp2" xfId="15"/>
    <cellStyle name="Финансовый" xfId="16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3"/>
  <sheetViews>
    <sheetView tabSelected="1" workbookViewId="0">
      <selection activeCell="M3" sqref="M3"/>
    </sheetView>
  </sheetViews>
  <sheetFormatPr defaultRowHeight="12.75"/>
  <cols>
    <col min="1" max="1" width="36.28515625" style="1" customWidth="1"/>
    <col min="2" max="6" width="9.140625" style="1"/>
    <col min="7" max="7" width="10.85546875" style="1" customWidth="1"/>
    <col min="8" max="8" width="11" style="1" customWidth="1"/>
    <col min="9" max="11" width="9.140625" style="1" hidden="1" customWidth="1"/>
    <col min="12" max="12" width="11.5703125" style="1" customWidth="1"/>
    <col min="13" max="13" width="22.85546875" style="1" customWidth="1"/>
    <col min="14" max="14" width="9.140625" style="1"/>
    <col min="15" max="15" width="15.5703125" style="1" customWidth="1"/>
    <col min="16" max="16" width="19" style="1" customWidth="1"/>
    <col min="17" max="16384" width="9.140625" style="1"/>
  </cols>
  <sheetData>
    <row r="1" spans="1:17" ht="15.75">
      <c r="L1" s="166" t="s">
        <v>78</v>
      </c>
    </row>
    <row r="2" spans="1:17" ht="15.75">
      <c r="L2" s="166" t="s">
        <v>79</v>
      </c>
    </row>
    <row r="3" spans="1:17" ht="15.75">
      <c r="L3" s="166" t="s">
        <v>0</v>
      </c>
    </row>
    <row r="4" spans="1:17" ht="15.75">
      <c r="L4" s="166" t="s">
        <v>80</v>
      </c>
    </row>
    <row r="5" spans="1:17" ht="12.75" customHeight="1">
      <c r="A5" s="168" t="s">
        <v>76</v>
      </c>
      <c r="B5" s="168"/>
      <c r="C5" s="168"/>
      <c r="D5" s="168"/>
      <c r="E5" s="168"/>
      <c r="F5" s="168"/>
      <c r="G5" s="168"/>
      <c r="H5" s="169"/>
      <c r="I5" s="169"/>
      <c r="J5" s="169"/>
      <c r="K5" s="169"/>
      <c r="L5" s="170"/>
    </row>
    <row r="6" spans="1:17" ht="36" customHeight="1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70"/>
    </row>
    <row r="7" spans="1:17">
      <c r="G7" s="2"/>
    </row>
    <row r="8" spans="1:17" ht="13.5" thickBot="1">
      <c r="L8" s="165" t="s">
        <v>1</v>
      </c>
    </row>
    <row r="9" spans="1:17" ht="39" thickBot="1">
      <c r="A9" s="54" t="s">
        <v>2</v>
      </c>
      <c r="B9" s="55" t="s">
        <v>3</v>
      </c>
      <c r="C9" s="55" t="s">
        <v>4</v>
      </c>
      <c r="D9" s="54" t="s">
        <v>5</v>
      </c>
      <c r="E9" s="54" t="s">
        <v>6</v>
      </c>
      <c r="F9" s="54" t="s">
        <v>7</v>
      </c>
      <c r="G9" s="56" t="s">
        <v>8</v>
      </c>
      <c r="H9" s="57" t="s">
        <v>66</v>
      </c>
      <c r="I9" s="7"/>
      <c r="J9" s="7"/>
      <c r="K9" s="7"/>
      <c r="L9" s="167" t="s">
        <v>67</v>
      </c>
    </row>
    <row r="10" spans="1:17" ht="25.5" customHeight="1">
      <c r="A10" s="58" t="s">
        <v>9</v>
      </c>
      <c r="B10" s="59">
        <v>650</v>
      </c>
      <c r="C10" s="60">
        <v>0</v>
      </c>
      <c r="D10" s="60">
        <v>0</v>
      </c>
      <c r="E10" s="61">
        <v>0</v>
      </c>
      <c r="F10" s="62">
        <v>0</v>
      </c>
      <c r="G10" s="63">
        <f>G118</f>
        <v>83866.399999999994</v>
      </c>
      <c r="H10" s="63">
        <f>H118</f>
        <v>14071.487799999995</v>
      </c>
      <c r="I10" s="64"/>
      <c r="J10" s="65"/>
      <c r="K10" s="26"/>
      <c r="L10" s="66">
        <f>L118</f>
        <v>97937.85</v>
      </c>
    </row>
    <row r="11" spans="1:17" ht="21.75" customHeight="1">
      <c r="A11" s="3" t="s">
        <v>10</v>
      </c>
      <c r="B11" s="4">
        <v>650</v>
      </c>
      <c r="C11" s="5">
        <v>1</v>
      </c>
      <c r="D11" s="5">
        <v>0</v>
      </c>
      <c r="E11" s="6">
        <v>0</v>
      </c>
      <c r="F11" s="31">
        <v>0</v>
      </c>
      <c r="G11" s="22">
        <f>G12+G15+G23+G26+G21</f>
        <v>36418.65</v>
      </c>
      <c r="H11" s="22">
        <f>H12+H15+H23+H26+H21</f>
        <v>-3.2300000000007358</v>
      </c>
      <c r="I11" s="64"/>
      <c r="J11" s="65"/>
      <c r="K11" s="27"/>
      <c r="L11" s="48">
        <f>L12+L15+L23+L26</f>
        <v>36415.399999999994</v>
      </c>
    </row>
    <row r="12" spans="1:17" ht="42.75" customHeight="1">
      <c r="A12" s="3" t="s">
        <v>11</v>
      </c>
      <c r="B12" s="4">
        <v>650</v>
      </c>
      <c r="C12" s="5">
        <v>1</v>
      </c>
      <c r="D12" s="5">
        <v>2</v>
      </c>
      <c r="E12" s="6">
        <v>0</v>
      </c>
      <c r="F12" s="31">
        <v>0</v>
      </c>
      <c r="G12" s="22">
        <f>G13</f>
        <v>1667</v>
      </c>
      <c r="H12" s="67"/>
      <c r="I12" s="64"/>
      <c r="J12" s="65"/>
      <c r="K12" s="27"/>
      <c r="L12" s="47">
        <f>L13</f>
        <v>1667</v>
      </c>
      <c r="M12" s="7"/>
      <c r="N12" s="7"/>
      <c r="O12" s="7"/>
      <c r="P12" s="7"/>
      <c r="Q12" s="7"/>
    </row>
    <row r="13" spans="1:17" ht="14.25" customHeight="1">
      <c r="A13" s="3" t="s">
        <v>12</v>
      </c>
      <c r="B13" s="4">
        <v>650</v>
      </c>
      <c r="C13" s="5">
        <v>1</v>
      </c>
      <c r="D13" s="5">
        <v>2</v>
      </c>
      <c r="E13" s="6">
        <v>20300</v>
      </c>
      <c r="F13" s="31">
        <v>0</v>
      </c>
      <c r="G13" s="22">
        <f>G14</f>
        <v>1667</v>
      </c>
      <c r="H13" s="67"/>
      <c r="I13" s="64"/>
      <c r="J13" s="65"/>
      <c r="K13" s="26"/>
      <c r="L13" s="47">
        <f>L14</f>
        <v>1667</v>
      </c>
      <c r="M13" s="7"/>
      <c r="N13" s="7"/>
      <c r="O13" s="7"/>
      <c r="P13" s="7"/>
      <c r="Q13" s="7"/>
    </row>
    <row r="14" spans="1:17" ht="21" customHeight="1">
      <c r="A14" s="3" t="s">
        <v>13</v>
      </c>
      <c r="B14" s="4">
        <v>650</v>
      </c>
      <c r="C14" s="5">
        <v>1</v>
      </c>
      <c r="D14" s="5">
        <v>2</v>
      </c>
      <c r="E14" s="6">
        <v>20300</v>
      </c>
      <c r="F14" s="31">
        <v>121</v>
      </c>
      <c r="G14" s="22">
        <v>1667</v>
      </c>
      <c r="H14" s="67"/>
      <c r="I14" s="64"/>
      <c r="J14" s="65"/>
      <c r="K14" s="27"/>
      <c r="L14" s="47">
        <v>1667</v>
      </c>
      <c r="M14" s="7"/>
      <c r="N14" s="7"/>
      <c r="O14" s="7"/>
      <c r="P14" s="7"/>
      <c r="Q14" s="7"/>
    </row>
    <row r="15" spans="1:17" ht="37.5" customHeight="1">
      <c r="A15" s="3" t="s">
        <v>14</v>
      </c>
      <c r="B15" s="4">
        <v>650</v>
      </c>
      <c r="C15" s="5">
        <v>1</v>
      </c>
      <c r="D15" s="5">
        <v>4</v>
      </c>
      <c r="E15" s="6">
        <v>0</v>
      </c>
      <c r="F15" s="31">
        <v>0</v>
      </c>
      <c r="G15" s="22">
        <f>G17+G18+G19+G20</f>
        <v>20582</v>
      </c>
      <c r="H15" s="22">
        <f>H17+H18+H19+H20</f>
        <v>236.89999999999927</v>
      </c>
      <c r="I15" s="64"/>
      <c r="J15" s="65"/>
      <c r="K15" s="28"/>
      <c r="L15" s="48">
        <f>L17+L18+L19+L20+L21</f>
        <v>22318.899999999998</v>
      </c>
      <c r="M15" s="8"/>
      <c r="N15" s="7"/>
      <c r="O15" s="45"/>
      <c r="P15" s="7"/>
      <c r="Q15" s="7"/>
    </row>
    <row r="16" spans="1:17" ht="36" customHeight="1">
      <c r="A16" s="3" t="s">
        <v>15</v>
      </c>
      <c r="B16" s="4">
        <v>650</v>
      </c>
      <c r="C16" s="5">
        <v>1</v>
      </c>
      <c r="D16" s="5">
        <v>4</v>
      </c>
      <c r="E16" s="6">
        <v>7951910</v>
      </c>
      <c r="F16" s="31">
        <v>0</v>
      </c>
      <c r="G16" s="22">
        <f>G17+G18+G19+G20</f>
        <v>20582</v>
      </c>
      <c r="H16" s="22">
        <f>H17+H18+H19+H20</f>
        <v>236.89999999999927</v>
      </c>
      <c r="I16" s="64"/>
      <c r="J16" s="65"/>
      <c r="K16" s="28"/>
      <c r="L16" s="48">
        <f>L17+L18+L19+L20</f>
        <v>20818.899999999998</v>
      </c>
      <c r="M16" s="8"/>
      <c r="N16" s="7"/>
      <c r="O16" s="45"/>
      <c r="P16" s="7"/>
      <c r="Q16" s="7"/>
    </row>
    <row r="17" spans="1:17" ht="25.5">
      <c r="A17" s="3" t="s">
        <v>16</v>
      </c>
      <c r="B17" s="4">
        <v>650</v>
      </c>
      <c r="C17" s="5">
        <v>1</v>
      </c>
      <c r="D17" s="5">
        <v>4</v>
      </c>
      <c r="E17" s="6">
        <v>7951910</v>
      </c>
      <c r="F17" s="31">
        <v>112</v>
      </c>
      <c r="G17" s="22">
        <v>10</v>
      </c>
      <c r="H17" s="67"/>
      <c r="I17" s="64"/>
      <c r="J17" s="65"/>
      <c r="K17" s="28"/>
      <c r="L17" s="47">
        <v>10</v>
      </c>
      <c r="M17" s="7"/>
      <c r="N17" s="7"/>
      <c r="O17" s="7"/>
      <c r="P17" s="7"/>
      <c r="Q17" s="7"/>
    </row>
    <row r="18" spans="1:17">
      <c r="A18" s="3" t="s">
        <v>13</v>
      </c>
      <c r="B18" s="4">
        <v>650</v>
      </c>
      <c r="C18" s="5">
        <v>1</v>
      </c>
      <c r="D18" s="5">
        <v>4</v>
      </c>
      <c r="E18" s="6">
        <v>7951910</v>
      </c>
      <c r="F18" s="31">
        <v>121</v>
      </c>
      <c r="G18" s="22">
        <v>20342</v>
      </c>
      <c r="H18" s="68">
        <f>L18-G18</f>
        <v>203.29999999999927</v>
      </c>
      <c r="I18" s="64"/>
      <c r="J18" s="65"/>
      <c r="K18" s="28"/>
      <c r="L18" s="47">
        <v>20545.3</v>
      </c>
      <c r="M18" s="7"/>
      <c r="N18" s="7"/>
      <c r="O18" s="7"/>
      <c r="P18" s="7"/>
      <c r="Q18" s="7"/>
    </row>
    <row r="19" spans="1:17">
      <c r="A19" s="3" t="s">
        <v>17</v>
      </c>
      <c r="B19" s="4">
        <v>650</v>
      </c>
      <c r="C19" s="5">
        <v>1</v>
      </c>
      <c r="D19" s="5">
        <v>4</v>
      </c>
      <c r="E19" s="6">
        <v>7951910</v>
      </c>
      <c r="F19" s="31">
        <v>244</v>
      </c>
      <c r="G19" s="22">
        <v>150</v>
      </c>
      <c r="H19" s="67"/>
      <c r="I19" s="64"/>
      <c r="J19" s="65"/>
      <c r="K19" s="28"/>
      <c r="L19" s="47">
        <v>150</v>
      </c>
      <c r="M19" s="7"/>
      <c r="N19" s="7"/>
      <c r="O19" s="7"/>
      <c r="P19" s="7"/>
      <c r="Q19" s="7"/>
    </row>
    <row r="20" spans="1:17" ht="25.5">
      <c r="A20" s="3" t="s">
        <v>18</v>
      </c>
      <c r="B20" s="4">
        <v>650</v>
      </c>
      <c r="C20" s="5">
        <v>1</v>
      </c>
      <c r="D20" s="5">
        <v>4</v>
      </c>
      <c r="E20" s="6">
        <v>7951910</v>
      </c>
      <c r="F20" s="31">
        <v>852</v>
      </c>
      <c r="G20" s="22">
        <v>80</v>
      </c>
      <c r="H20" s="68">
        <v>33.6</v>
      </c>
      <c r="I20" s="69"/>
      <c r="J20" s="70"/>
      <c r="K20" s="34"/>
      <c r="L20" s="47">
        <v>113.6</v>
      </c>
      <c r="M20" s="7"/>
      <c r="N20" s="7"/>
      <c r="O20" s="45"/>
      <c r="P20" s="7"/>
      <c r="Q20" s="7"/>
    </row>
    <row r="21" spans="1:17" ht="76.5">
      <c r="A21" s="3" t="s">
        <v>19</v>
      </c>
      <c r="B21" s="4">
        <v>650</v>
      </c>
      <c r="C21" s="5">
        <v>1</v>
      </c>
      <c r="D21" s="5">
        <v>4</v>
      </c>
      <c r="E21" s="6">
        <v>7954400</v>
      </c>
      <c r="F21" s="31">
        <v>0</v>
      </c>
      <c r="G21" s="22">
        <f>G22</f>
        <v>1500</v>
      </c>
      <c r="H21" s="67"/>
      <c r="I21" s="64"/>
      <c r="J21" s="65"/>
      <c r="K21" s="28"/>
      <c r="L21" s="47">
        <f>L22</f>
        <v>1500</v>
      </c>
      <c r="M21" s="7"/>
      <c r="N21" s="7"/>
      <c r="O21" s="7"/>
      <c r="P21" s="7"/>
      <c r="Q21" s="7"/>
    </row>
    <row r="22" spans="1:17">
      <c r="A22" s="3" t="s">
        <v>17</v>
      </c>
      <c r="B22" s="4">
        <v>650</v>
      </c>
      <c r="C22" s="5">
        <v>1</v>
      </c>
      <c r="D22" s="5">
        <v>4</v>
      </c>
      <c r="E22" s="6">
        <v>7954400</v>
      </c>
      <c r="F22" s="31">
        <v>244</v>
      </c>
      <c r="G22" s="22">
        <v>1500</v>
      </c>
      <c r="H22" s="67"/>
      <c r="I22" s="64"/>
      <c r="J22" s="65"/>
      <c r="K22" s="28"/>
      <c r="L22" s="47">
        <v>1500</v>
      </c>
      <c r="M22" s="7"/>
      <c r="N22" s="7"/>
      <c r="O22" s="7"/>
      <c r="P22" s="7"/>
      <c r="Q22" s="7"/>
    </row>
    <row r="23" spans="1:17">
      <c r="A23" s="3" t="s">
        <v>20</v>
      </c>
      <c r="B23" s="4">
        <v>650</v>
      </c>
      <c r="C23" s="5">
        <v>1</v>
      </c>
      <c r="D23" s="5">
        <v>11</v>
      </c>
      <c r="E23" s="6">
        <v>0</v>
      </c>
      <c r="F23" s="31">
        <v>0</v>
      </c>
      <c r="G23" s="22">
        <f>G24</f>
        <v>300</v>
      </c>
      <c r="H23" s="22">
        <f>H24</f>
        <v>-300</v>
      </c>
      <c r="I23" s="64"/>
      <c r="J23" s="65"/>
      <c r="K23" s="26"/>
      <c r="L23" s="48">
        <f>L24</f>
        <v>0</v>
      </c>
      <c r="M23" s="7"/>
      <c r="N23" s="7"/>
      <c r="O23" s="7"/>
      <c r="P23" s="7"/>
      <c r="Q23" s="7"/>
    </row>
    <row r="24" spans="1:17">
      <c r="A24" s="3" t="s">
        <v>21</v>
      </c>
      <c r="B24" s="4">
        <v>650</v>
      </c>
      <c r="C24" s="5">
        <v>1</v>
      </c>
      <c r="D24" s="5">
        <v>11</v>
      </c>
      <c r="E24" s="6">
        <v>700500</v>
      </c>
      <c r="F24" s="31">
        <v>0</v>
      </c>
      <c r="G24" s="22">
        <f>G25</f>
        <v>300</v>
      </c>
      <c r="H24" s="22">
        <f>H25</f>
        <v>-300</v>
      </c>
      <c r="I24" s="64"/>
      <c r="J24" s="65"/>
      <c r="K24" s="26"/>
      <c r="L24" s="47"/>
      <c r="M24" s="7"/>
      <c r="N24" s="7"/>
      <c r="O24" s="7"/>
      <c r="P24" s="7"/>
      <c r="Q24" s="7"/>
    </row>
    <row r="25" spans="1:17">
      <c r="A25" s="71" t="s">
        <v>22</v>
      </c>
      <c r="B25" s="72">
        <v>650</v>
      </c>
      <c r="C25" s="73">
        <v>1</v>
      </c>
      <c r="D25" s="73">
        <v>11</v>
      </c>
      <c r="E25" s="74">
        <v>700500</v>
      </c>
      <c r="F25" s="75">
        <v>870</v>
      </c>
      <c r="G25" s="76">
        <v>300</v>
      </c>
      <c r="H25" s="77">
        <v>-300</v>
      </c>
      <c r="I25" s="64"/>
      <c r="J25" s="65"/>
      <c r="K25" s="26"/>
      <c r="L25" s="47"/>
      <c r="M25" s="7"/>
      <c r="N25" s="7"/>
      <c r="O25" s="7"/>
      <c r="P25" s="7"/>
      <c r="Q25" s="7"/>
    </row>
    <row r="26" spans="1:17">
      <c r="A26" s="78" t="s">
        <v>23</v>
      </c>
      <c r="B26" s="79">
        <v>650</v>
      </c>
      <c r="C26" s="80">
        <v>1</v>
      </c>
      <c r="D26" s="80">
        <v>13</v>
      </c>
      <c r="E26" s="17">
        <v>0</v>
      </c>
      <c r="F26" s="31">
        <v>0</v>
      </c>
      <c r="G26" s="22">
        <f>G27+G29+G32</f>
        <v>12369.65</v>
      </c>
      <c r="H26" s="22">
        <f>H27+H29+H32</f>
        <v>59.87</v>
      </c>
      <c r="I26" s="64"/>
      <c r="J26" s="65"/>
      <c r="K26" s="81"/>
      <c r="L26" s="48">
        <f>L27+L29+L32</f>
        <v>12429.5</v>
      </c>
      <c r="M26" s="7"/>
      <c r="N26" s="7"/>
      <c r="O26" s="7"/>
      <c r="P26" s="7"/>
      <c r="Q26" s="7"/>
    </row>
    <row r="27" spans="1:17" ht="38.25">
      <c r="A27" s="79" t="s">
        <v>24</v>
      </c>
      <c r="B27" s="79">
        <v>650</v>
      </c>
      <c r="C27" s="80">
        <v>1</v>
      </c>
      <c r="D27" s="80">
        <v>13</v>
      </c>
      <c r="E27" s="17">
        <v>7954500</v>
      </c>
      <c r="F27" s="31">
        <v>0</v>
      </c>
      <c r="G27" s="22">
        <f>G28</f>
        <v>59</v>
      </c>
      <c r="H27" s="22">
        <f>H28</f>
        <v>50</v>
      </c>
      <c r="I27" s="64"/>
      <c r="J27" s="65"/>
      <c r="K27" s="81"/>
      <c r="L27" s="47">
        <f>L28</f>
        <v>109</v>
      </c>
      <c r="M27" s="7"/>
      <c r="N27" s="7"/>
      <c r="O27" s="7"/>
      <c r="P27" s="7"/>
      <c r="Q27" s="7"/>
    </row>
    <row r="28" spans="1:17">
      <c r="A28" s="79" t="s">
        <v>17</v>
      </c>
      <c r="B28" s="79">
        <v>650</v>
      </c>
      <c r="C28" s="80">
        <v>1</v>
      </c>
      <c r="D28" s="80">
        <v>13</v>
      </c>
      <c r="E28" s="17">
        <v>7954500</v>
      </c>
      <c r="F28" s="31">
        <v>244</v>
      </c>
      <c r="G28" s="22">
        <v>59</v>
      </c>
      <c r="H28" s="82">
        <v>50</v>
      </c>
      <c r="I28" s="64"/>
      <c r="J28" s="65"/>
      <c r="K28" s="81"/>
      <c r="L28" s="47">
        <f>G28+H28</f>
        <v>109</v>
      </c>
      <c r="M28" s="7"/>
      <c r="N28" s="7"/>
      <c r="O28" s="7"/>
      <c r="P28" s="7"/>
      <c r="Q28" s="7"/>
    </row>
    <row r="29" spans="1:17" ht="25.5">
      <c r="A29" s="79" t="s">
        <v>25</v>
      </c>
      <c r="B29" s="79">
        <v>650</v>
      </c>
      <c r="C29" s="80">
        <v>1</v>
      </c>
      <c r="D29" s="80">
        <v>13</v>
      </c>
      <c r="E29" s="17">
        <v>920305</v>
      </c>
      <c r="F29" s="31">
        <v>0</v>
      </c>
      <c r="G29" s="22">
        <f>G30+G31</f>
        <v>1860</v>
      </c>
      <c r="H29" s="67"/>
      <c r="I29" s="64"/>
      <c r="J29" s="65"/>
      <c r="K29" s="83"/>
      <c r="L29" s="48">
        <f>L30+L31</f>
        <v>1860</v>
      </c>
      <c r="M29" s="7"/>
      <c r="N29" s="7"/>
      <c r="O29" s="7"/>
      <c r="P29" s="7"/>
      <c r="Q29" s="7"/>
    </row>
    <row r="30" spans="1:17" ht="25.5">
      <c r="A30" s="84" t="s">
        <v>16</v>
      </c>
      <c r="B30" s="85">
        <v>650</v>
      </c>
      <c r="C30" s="86">
        <v>1</v>
      </c>
      <c r="D30" s="86">
        <v>13</v>
      </c>
      <c r="E30" s="87">
        <v>920305</v>
      </c>
      <c r="F30" s="88">
        <v>122</v>
      </c>
      <c r="G30" s="89">
        <v>1780</v>
      </c>
      <c r="H30" s="67"/>
      <c r="I30" s="64"/>
      <c r="J30" s="65"/>
      <c r="K30" s="29"/>
      <c r="L30" s="47">
        <v>1780</v>
      </c>
      <c r="M30" s="9"/>
      <c r="N30" s="7"/>
      <c r="O30" s="7"/>
      <c r="P30" s="7"/>
      <c r="Q30" s="7"/>
    </row>
    <row r="31" spans="1:17">
      <c r="A31" s="3" t="s">
        <v>17</v>
      </c>
      <c r="B31" s="4">
        <v>650</v>
      </c>
      <c r="C31" s="5">
        <v>1</v>
      </c>
      <c r="D31" s="5">
        <v>13</v>
      </c>
      <c r="E31" s="6">
        <v>920305</v>
      </c>
      <c r="F31" s="31">
        <v>244</v>
      </c>
      <c r="G31" s="22">
        <v>80</v>
      </c>
      <c r="H31" s="67"/>
      <c r="I31" s="64"/>
      <c r="J31" s="65"/>
      <c r="K31" s="29"/>
      <c r="L31" s="47">
        <v>80</v>
      </c>
      <c r="M31" s="7"/>
      <c r="N31" s="7"/>
      <c r="O31" s="7"/>
      <c r="P31" s="7"/>
      <c r="Q31" s="7"/>
    </row>
    <row r="32" spans="1:17" ht="25.5">
      <c r="A32" s="3" t="s">
        <v>26</v>
      </c>
      <c r="B32" s="4">
        <v>650</v>
      </c>
      <c r="C32" s="5">
        <v>1</v>
      </c>
      <c r="D32" s="5">
        <v>13</v>
      </c>
      <c r="E32" s="6">
        <v>939900</v>
      </c>
      <c r="F32" s="31">
        <v>0</v>
      </c>
      <c r="G32" s="22">
        <f>G33+G34+G35</f>
        <v>10450.65</v>
      </c>
      <c r="H32" s="22">
        <f>H33+H34+H35</f>
        <v>9.8699999999999992</v>
      </c>
      <c r="I32" s="64"/>
      <c r="J32" s="65"/>
      <c r="K32" s="90"/>
      <c r="L32" s="48">
        <f>L33+L34+L35</f>
        <v>10460.5</v>
      </c>
      <c r="M32" s="7"/>
      <c r="N32" s="7"/>
      <c r="O32" s="7"/>
      <c r="P32" s="7"/>
      <c r="Q32" s="7"/>
    </row>
    <row r="33" spans="1:19" ht="25.5">
      <c r="A33" s="3" t="s">
        <v>16</v>
      </c>
      <c r="B33" s="4">
        <v>650</v>
      </c>
      <c r="C33" s="5">
        <v>1</v>
      </c>
      <c r="D33" s="5">
        <v>13</v>
      </c>
      <c r="E33" s="6">
        <v>939900</v>
      </c>
      <c r="F33" s="31">
        <v>112</v>
      </c>
      <c r="G33" s="22">
        <v>450</v>
      </c>
      <c r="H33" s="67"/>
      <c r="I33" s="64"/>
      <c r="J33" s="65"/>
      <c r="K33" s="29"/>
      <c r="L33" s="47">
        <v>450</v>
      </c>
      <c r="M33" s="7"/>
      <c r="N33" s="7"/>
      <c r="O33" s="7"/>
      <c r="P33" s="7"/>
      <c r="Q33" s="7"/>
    </row>
    <row r="34" spans="1:19">
      <c r="A34" s="3" t="s">
        <v>13</v>
      </c>
      <c r="B34" s="4">
        <v>650</v>
      </c>
      <c r="C34" s="5">
        <v>1</v>
      </c>
      <c r="D34" s="5">
        <v>13</v>
      </c>
      <c r="E34" s="6">
        <v>939900</v>
      </c>
      <c r="F34" s="31">
        <v>121</v>
      </c>
      <c r="G34" s="22">
        <v>6870</v>
      </c>
      <c r="H34" s="67"/>
      <c r="I34" s="64"/>
      <c r="J34" s="65"/>
      <c r="K34" s="29"/>
      <c r="L34" s="47">
        <v>6870</v>
      </c>
      <c r="M34" s="7"/>
      <c r="N34" s="7"/>
      <c r="O34" s="7"/>
      <c r="P34" s="7"/>
      <c r="Q34" s="7"/>
    </row>
    <row r="35" spans="1:19">
      <c r="A35" s="3" t="s">
        <v>17</v>
      </c>
      <c r="B35" s="4">
        <v>650</v>
      </c>
      <c r="C35" s="5">
        <v>1</v>
      </c>
      <c r="D35" s="5">
        <v>13</v>
      </c>
      <c r="E35" s="6">
        <v>939900</v>
      </c>
      <c r="F35" s="31">
        <v>244</v>
      </c>
      <c r="G35" s="22">
        <v>3130.65</v>
      </c>
      <c r="H35" s="82">
        <v>9.8699999999999992</v>
      </c>
      <c r="I35" s="64"/>
      <c r="J35" s="65"/>
      <c r="K35" s="29"/>
      <c r="L35" s="47">
        <v>3140.5</v>
      </c>
      <c r="M35" s="7"/>
      <c r="N35" s="7"/>
      <c r="O35" s="7"/>
      <c r="P35" s="7"/>
      <c r="Q35" s="7"/>
    </row>
    <row r="36" spans="1:19" ht="25.5">
      <c r="A36" s="3" t="s">
        <v>27</v>
      </c>
      <c r="B36" s="4">
        <v>650</v>
      </c>
      <c r="C36" s="5">
        <v>3</v>
      </c>
      <c r="D36" s="5">
        <v>0</v>
      </c>
      <c r="E36" s="6">
        <v>0</v>
      </c>
      <c r="F36" s="31">
        <v>0</v>
      </c>
      <c r="G36" s="22">
        <f>G37</f>
        <v>331</v>
      </c>
      <c r="H36" s="22">
        <f>H37</f>
        <v>560.4</v>
      </c>
      <c r="I36" s="64"/>
      <c r="J36" s="65"/>
      <c r="K36" s="26"/>
      <c r="L36" s="48">
        <f>L37</f>
        <v>891.4</v>
      </c>
      <c r="M36" s="10"/>
      <c r="N36" s="7"/>
      <c r="O36" s="7"/>
      <c r="P36" s="7"/>
      <c r="Q36" s="7"/>
      <c r="S36" s="7"/>
    </row>
    <row r="37" spans="1:19" ht="51">
      <c r="A37" s="3" t="s">
        <v>28</v>
      </c>
      <c r="B37" s="4">
        <v>650</v>
      </c>
      <c r="C37" s="5">
        <v>3</v>
      </c>
      <c r="D37" s="5">
        <v>9</v>
      </c>
      <c r="E37" s="6">
        <v>0</v>
      </c>
      <c r="F37" s="31">
        <v>0</v>
      </c>
      <c r="G37" s="22">
        <f>G40</f>
        <v>331</v>
      </c>
      <c r="H37" s="53">
        <f>H38+H40</f>
        <v>560.4</v>
      </c>
      <c r="I37" s="64"/>
      <c r="J37" s="65"/>
      <c r="K37" s="27"/>
      <c r="L37" s="39">
        <f>L38+L40</f>
        <v>891.4</v>
      </c>
      <c r="M37" s="7"/>
      <c r="N37" s="7"/>
      <c r="O37" s="7"/>
      <c r="P37" s="7"/>
      <c r="Q37" s="7"/>
    </row>
    <row r="38" spans="1:19" ht="45">
      <c r="A38" s="91" t="s">
        <v>68</v>
      </c>
      <c r="B38" s="92">
        <v>650</v>
      </c>
      <c r="C38" s="93">
        <v>3</v>
      </c>
      <c r="D38" s="93">
        <v>9</v>
      </c>
      <c r="E38" s="94">
        <v>2180100</v>
      </c>
      <c r="F38" s="95">
        <v>0</v>
      </c>
      <c r="G38" s="67"/>
      <c r="H38" s="53">
        <f>H39</f>
        <v>560.4</v>
      </c>
      <c r="I38" s="64"/>
      <c r="J38" s="65"/>
      <c r="K38" s="27"/>
      <c r="L38" s="39">
        <f>L39</f>
        <v>560.4</v>
      </c>
      <c r="M38" s="7"/>
      <c r="N38" s="7"/>
      <c r="O38" s="7"/>
      <c r="P38" s="7"/>
      <c r="Q38" s="7"/>
    </row>
    <row r="39" spans="1:19">
      <c r="A39" s="96" t="s">
        <v>17</v>
      </c>
      <c r="B39" s="97">
        <v>650</v>
      </c>
      <c r="C39" s="98">
        <v>3</v>
      </c>
      <c r="D39" s="98">
        <v>9</v>
      </c>
      <c r="E39" s="99">
        <v>2180100</v>
      </c>
      <c r="F39" s="100">
        <v>244</v>
      </c>
      <c r="G39" s="67"/>
      <c r="H39" s="53">
        <v>560.4</v>
      </c>
      <c r="I39" s="64"/>
      <c r="J39" s="65"/>
      <c r="K39" s="27"/>
      <c r="L39" s="39">
        <f>G39+H39</f>
        <v>560.4</v>
      </c>
      <c r="M39" s="7"/>
      <c r="N39" s="7"/>
      <c r="O39" s="7"/>
      <c r="P39" s="7"/>
      <c r="Q39" s="7"/>
    </row>
    <row r="40" spans="1:19" ht="51">
      <c r="A40" s="3" t="s">
        <v>29</v>
      </c>
      <c r="B40" s="4">
        <v>650</v>
      </c>
      <c r="C40" s="5">
        <v>3</v>
      </c>
      <c r="D40" s="5">
        <v>9</v>
      </c>
      <c r="E40" s="6">
        <v>7953110</v>
      </c>
      <c r="F40" s="31">
        <v>0</v>
      </c>
      <c r="G40" s="22">
        <f>G41</f>
        <v>331</v>
      </c>
      <c r="H40" s="67"/>
      <c r="I40" s="64"/>
      <c r="J40" s="65"/>
      <c r="K40" s="26"/>
      <c r="L40" s="40">
        <f>L41</f>
        <v>331</v>
      </c>
      <c r="M40" s="7"/>
      <c r="N40" s="7"/>
      <c r="O40" s="7"/>
      <c r="P40" s="7"/>
      <c r="Q40" s="7"/>
    </row>
    <row r="41" spans="1:19">
      <c r="A41" s="3" t="s">
        <v>17</v>
      </c>
      <c r="B41" s="4">
        <v>650</v>
      </c>
      <c r="C41" s="5">
        <v>3</v>
      </c>
      <c r="D41" s="5">
        <v>9</v>
      </c>
      <c r="E41" s="6">
        <v>7953110</v>
      </c>
      <c r="F41" s="31">
        <v>244</v>
      </c>
      <c r="G41" s="22">
        <v>331</v>
      </c>
      <c r="H41" s="67"/>
      <c r="I41" s="64"/>
      <c r="J41" s="65"/>
      <c r="K41" s="26"/>
      <c r="L41" s="41">
        <v>331</v>
      </c>
      <c r="M41" s="7"/>
      <c r="N41" s="7"/>
      <c r="O41" s="7"/>
      <c r="P41" s="7"/>
      <c r="Q41" s="7"/>
    </row>
    <row r="42" spans="1:19">
      <c r="A42" s="101" t="s">
        <v>30</v>
      </c>
      <c r="B42" s="4">
        <v>650</v>
      </c>
      <c r="C42" s="5">
        <v>4</v>
      </c>
      <c r="D42" s="5">
        <v>0</v>
      </c>
      <c r="E42" s="6">
        <v>0</v>
      </c>
      <c r="F42" s="31">
        <v>0</v>
      </c>
      <c r="G42" s="22">
        <f>G45+G48+G51+G43</f>
        <v>8708</v>
      </c>
      <c r="H42" s="22">
        <f>H45+H48+H51+H43</f>
        <v>1694.3</v>
      </c>
      <c r="I42" s="64"/>
      <c r="J42" s="65"/>
      <c r="K42" s="26"/>
      <c r="L42" s="40">
        <f>L45+L48+L51+L43</f>
        <v>10402.299999999999</v>
      </c>
      <c r="M42" s="7"/>
      <c r="N42" s="7"/>
      <c r="O42" s="7"/>
      <c r="P42" s="7"/>
      <c r="Q42" s="7"/>
    </row>
    <row r="43" spans="1:19" ht="25.5">
      <c r="A43" s="3" t="s">
        <v>75</v>
      </c>
      <c r="B43" s="4">
        <v>650</v>
      </c>
      <c r="C43" s="5">
        <v>4</v>
      </c>
      <c r="D43" s="5">
        <v>1</v>
      </c>
      <c r="E43" s="6">
        <v>5224500</v>
      </c>
      <c r="F43" s="31">
        <v>0</v>
      </c>
      <c r="G43" s="22"/>
      <c r="H43" s="23">
        <f>H44</f>
        <v>1694.3</v>
      </c>
      <c r="I43" s="102"/>
      <c r="J43" s="103"/>
      <c r="K43" s="30"/>
      <c r="L43" s="50">
        <f>L44</f>
        <v>1694.3</v>
      </c>
      <c r="M43" s="7"/>
      <c r="N43" s="7"/>
      <c r="O43" s="7"/>
      <c r="P43" s="7"/>
      <c r="Q43" s="7"/>
    </row>
    <row r="44" spans="1:19">
      <c r="A44" s="3" t="s">
        <v>13</v>
      </c>
      <c r="B44" s="4">
        <v>650</v>
      </c>
      <c r="C44" s="5">
        <v>4</v>
      </c>
      <c r="D44" s="5">
        <v>1</v>
      </c>
      <c r="E44" s="6">
        <v>5224500</v>
      </c>
      <c r="F44" s="31">
        <v>121</v>
      </c>
      <c r="G44" s="22"/>
      <c r="H44" s="23">
        <v>1694.3</v>
      </c>
      <c r="I44" s="102"/>
      <c r="J44" s="103"/>
      <c r="K44" s="30"/>
      <c r="L44" s="50">
        <f>G44+H44</f>
        <v>1694.3</v>
      </c>
      <c r="M44" s="7"/>
      <c r="N44" s="7"/>
      <c r="O44" s="7"/>
      <c r="P44" s="7"/>
      <c r="Q44" s="7"/>
    </row>
    <row r="45" spans="1:19">
      <c r="A45" s="3" t="s">
        <v>31</v>
      </c>
      <c r="B45" s="4">
        <v>650</v>
      </c>
      <c r="C45" s="5">
        <v>4</v>
      </c>
      <c r="D45" s="5">
        <v>8</v>
      </c>
      <c r="E45" s="6">
        <v>0</v>
      </c>
      <c r="F45" s="31">
        <v>0</v>
      </c>
      <c r="G45" s="22">
        <f>G46</f>
        <v>3000</v>
      </c>
      <c r="H45" s="31"/>
      <c r="I45" s="64"/>
      <c r="J45" s="65"/>
      <c r="K45" s="26"/>
      <c r="L45" s="49">
        <f>L46</f>
        <v>3000</v>
      </c>
      <c r="M45" s="7"/>
      <c r="N45" s="7"/>
      <c r="O45" s="38"/>
      <c r="P45" s="7"/>
      <c r="Q45" s="7"/>
    </row>
    <row r="46" spans="1:19" ht="63.75">
      <c r="A46" s="3" t="s">
        <v>32</v>
      </c>
      <c r="B46" s="4">
        <v>650</v>
      </c>
      <c r="C46" s="5">
        <v>4</v>
      </c>
      <c r="D46" s="5">
        <v>8</v>
      </c>
      <c r="E46" s="6">
        <v>3170110</v>
      </c>
      <c r="F46" s="31">
        <v>0</v>
      </c>
      <c r="G46" s="22">
        <f>G47</f>
        <v>3000</v>
      </c>
      <c r="H46" s="67"/>
      <c r="I46" s="64"/>
      <c r="J46" s="65"/>
      <c r="K46" s="26"/>
      <c r="L46" s="49">
        <f>L47</f>
        <v>3000</v>
      </c>
      <c r="M46" s="7"/>
      <c r="N46" s="7"/>
      <c r="O46" s="7"/>
      <c r="P46" s="7"/>
      <c r="Q46" s="7"/>
    </row>
    <row r="47" spans="1:19" ht="63.75">
      <c r="A47" s="3" t="s">
        <v>33</v>
      </c>
      <c r="B47" s="4">
        <v>650</v>
      </c>
      <c r="C47" s="5">
        <v>4</v>
      </c>
      <c r="D47" s="5">
        <v>8</v>
      </c>
      <c r="E47" s="6">
        <v>3170110</v>
      </c>
      <c r="F47" s="31">
        <v>810</v>
      </c>
      <c r="G47" s="22">
        <v>3000</v>
      </c>
      <c r="H47" s="67"/>
      <c r="I47" s="64"/>
      <c r="J47" s="65"/>
      <c r="K47" s="26"/>
      <c r="L47" s="51">
        <v>3000</v>
      </c>
      <c r="M47" s="7"/>
      <c r="N47" s="7"/>
      <c r="O47" s="7"/>
      <c r="P47" s="7"/>
      <c r="Q47" s="7"/>
    </row>
    <row r="48" spans="1:19">
      <c r="A48" s="3" t="s">
        <v>34</v>
      </c>
      <c r="B48" s="4">
        <v>650</v>
      </c>
      <c r="C48" s="5">
        <v>4</v>
      </c>
      <c r="D48" s="5">
        <v>9</v>
      </c>
      <c r="E48" s="6">
        <v>0</v>
      </c>
      <c r="F48" s="31">
        <v>0</v>
      </c>
      <c r="G48" s="22">
        <f>G49</f>
        <v>4558</v>
      </c>
      <c r="H48" s="67"/>
      <c r="I48" s="64"/>
      <c r="J48" s="65"/>
      <c r="K48" s="26"/>
      <c r="L48" s="49">
        <f>L49</f>
        <v>4558</v>
      </c>
      <c r="M48" s="7"/>
      <c r="N48" s="7"/>
      <c r="O48" s="7"/>
      <c r="P48" s="7"/>
      <c r="Q48" s="7"/>
    </row>
    <row r="49" spans="1:17" ht="51">
      <c r="A49" s="3" t="s">
        <v>35</v>
      </c>
      <c r="B49" s="4">
        <v>650</v>
      </c>
      <c r="C49" s="5">
        <v>4</v>
      </c>
      <c r="D49" s="5">
        <v>9</v>
      </c>
      <c r="E49" s="6">
        <v>7954600</v>
      </c>
      <c r="F49" s="31">
        <v>0</v>
      </c>
      <c r="G49" s="22">
        <f>G50</f>
        <v>4558</v>
      </c>
      <c r="H49" s="67"/>
      <c r="I49" s="64"/>
      <c r="J49" s="65"/>
      <c r="K49" s="26"/>
      <c r="L49" s="49">
        <f>L50</f>
        <v>4558</v>
      </c>
      <c r="M49" s="7"/>
      <c r="N49" s="7"/>
      <c r="O49" s="7"/>
      <c r="P49" s="7"/>
      <c r="Q49" s="7"/>
    </row>
    <row r="50" spans="1:17">
      <c r="A50" s="3" t="s">
        <v>17</v>
      </c>
      <c r="B50" s="4">
        <v>650</v>
      </c>
      <c r="C50" s="5">
        <v>4</v>
      </c>
      <c r="D50" s="5">
        <v>9</v>
      </c>
      <c r="E50" s="6">
        <v>7954600</v>
      </c>
      <c r="F50" s="31">
        <v>244</v>
      </c>
      <c r="G50" s="22">
        <v>4558</v>
      </c>
      <c r="H50" s="67"/>
      <c r="I50" s="64"/>
      <c r="J50" s="65"/>
      <c r="K50" s="26"/>
      <c r="L50" s="52">
        <v>4558</v>
      </c>
      <c r="M50" s="7"/>
      <c r="N50" s="7"/>
      <c r="O50" s="7"/>
      <c r="P50" s="7"/>
      <c r="Q50" s="7"/>
    </row>
    <row r="51" spans="1:17">
      <c r="A51" s="3" t="s">
        <v>36</v>
      </c>
      <c r="B51" s="4">
        <v>650</v>
      </c>
      <c r="C51" s="5">
        <v>4</v>
      </c>
      <c r="D51" s="5">
        <v>10</v>
      </c>
      <c r="E51" s="6">
        <v>0</v>
      </c>
      <c r="F51" s="31">
        <v>0</v>
      </c>
      <c r="G51" s="22">
        <f>G52</f>
        <v>1150</v>
      </c>
      <c r="H51" s="104"/>
      <c r="I51" s="64"/>
      <c r="J51" s="65"/>
      <c r="K51" s="26"/>
      <c r="L51" s="49">
        <f>L52</f>
        <v>1150</v>
      </c>
      <c r="M51" s="7"/>
      <c r="N51" s="7"/>
      <c r="O51" s="7"/>
      <c r="P51" s="7"/>
      <c r="Q51" s="7"/>
    </row>
    <row r="52" spans="1:17" ht="51">
      <c r="A52" s="3" t="s">
        <v>37</v>
      </c>
      <c r="B52" s="4">
        <v>650</v>
      </c>
      <c r="C52" s="5">
        <v>4</v>
      </c>
      <c r="D52" s="5">
        <v>10</v>
      </c>
      <c r="E52" s="6">
        <v>7952910</v>
      </c>
      <c r="F52" s="31">
        <v>0</v>
      </c>
      <c r="G52" s="22">
        <f>G53</f>
        <v>1150</v>
      </c>
      <c r="H52" s="67"/>
      <c r="I52" s="64"/>
      <c r="J52" s="65"/>
      <c r="K52" s="26"/>
      <c r="L52" s="49">
        <f>L53</f>
        <v>1150</v>
      </c>
      <c r="M52" s="7"/>
      <c r="N52" s="7"/>
      <c r="O52" s="7"/>
      <c r="P52" s="7"/>
      <c r="Q52" s="7"/>
    </row>
    <row r="53" spans="1:17" ht="25.5">
      <c r="A53" s="3" t="s">
        <v>38</v>
      </c>
      <c r="B53" s="4">
        <v>650</v>
      </c>
      <c r="C53" s="5">
        <v>4</v>
      </c>
      <c r="D53" s="5">
        <v>10</v>
      </c>
      <c r="E53" s="6">
        <v>7952910</v>
      </c>
      <c r="F53" s="31">
        <v>242</v>
      </c>
      <c r="G53" s="22">
        <v>1150</v>
      </c>
      <c r="H53" s="67"/>
      <c r="I53" s="64"/>
      <c r="J53" s="65"/>
      <c r="K53" s="26"/>
      <c r="L53" s="52">
        <v>1150</v>
      </c>
    </row>
    <row r="54" spans="1:17">
      <c r="A54" s="101" t="s">
        <v>39</v>
      </c>
      <c r="B54" s="105">
        <v>650</v>
      </c>
      <c r="C54" s="106">
        <v>5</v>
      </c>
      <c r="D54" s="106">
        <v>0</v>
      </c>
      <c r="E54" s="107">
        <v>0</v>
      </c>
      <c r="F54" s="32">
        <v>0</v>
      </c>
      <c r="G54" s="25">
        <f>G55+G64+G80</f>
        <v>33669.300000000003</v>
      </c>
      <c r="H54" s="108">
        <f>H55+H64+H80</f>
        <v>10804.217799999999</v>
      </c>
      <c r="I54" s="7"/>
      <c r="J54" s="7"/>
      <c r="K54" s="7"/>
      <c r="L54" s="44">
        <f>L55+L64+L80</f>
        <v>44473.500000000007</v>
      </c>
    </row>
    <row r="55" spans="1:17">
      <c r="A55" s="3" t="s">
        <v>40</v>
      </c>
      <c r="B55" s="4">
        <v>650</v>
      </c>
      <c r="C55" s="5">
        <v>5</v>
      </c>
      <c r="D55" s="5">
        <v>1</v>
      </c>
      <c r="E55" s="6">
        <v>0</v>
      </c>
      <c r="F55" s="31">
        <v>0</v>
      </c>
      <c r="G55" s="22">
        <f>G60+G62+G56+G58</f>
        <v>8424.2999999999993</v>
      </c>
      <c r="H55" s="76">
        <f>H60+H62+H56+H58</f>
        <v>4550.8</v>
      </c>
      <c r="I55" s="7"/>
      <c r="J55" s="7"/>
      <c r="K55" s="7"/>
      <c r="L55" s="109">
        <f>L60+L62+L56+L58</f>
        <v>12975.100000000002</v>
      </c>
    </row>
    <row r="56" spans="1:17" ht="51">
      <c r="A56" s="11" t="s">
        <v>41</v>
      </c>
      <c r="B56" s="4">
        <v>650</v>
      </c>
      <c r="C56" s="5">
        <v>5</v>
      </c>
      <c r="D56" s="5">
        <v>1</v>
      </c>
      <c r="E56" s="6">
        <v>3500100</v>
      </c>
      <c r="F56" s="31">
        <v>0</v>
      </c>
      <c r="G56" s="22"/>
      <c r="H56" s="110">
        <f>H57</f>
        <v>5103.1000000000004</v>
      </c>
      <c r="I56" s="111"/>
      <c r="J56" s="112"/>
      <c r="K56" s="113"/>
      <c r="L56" s="39">
        <f>L57</f>
        <v>5103.1000000000004</v>
      </c>
    </row>
    <row r="57" spans="1:17" ht="63" customHeight="1">
      <c r="A57" s="3" t="s">
        <v>33</v>
      </c>
      <c r="B57" s="4">
        <v>650</v>
      </c>
      <c r="C57" s="5">
        <v>5</v>
      </c>
      <c r="D57" s="5">
        <v>1</v>
      </c>
      <c r="E57" s="6">
        <v>3500100</v>
      </c>
      <c r="F57" s="31">
        <v>810</v>
      </c>
      <c r="G57" s="22"/>
      <c r="H57" s="114">
        <v>5103.1000000000004</v>
      </c>
      <c r="I57" s="111"/>
      <c r="J57" s="112"/>
      <c r="K57" s="113"/>
      <c r="L57" s="115">
        <f>G57+H57</f>
        <v>5103.1000000000004</v>
      </c>
    </row>
    <row r="58" spans="1:17" ht="25.5">
      <c r="A58" s="3" t="s">
        <v>77</v>
      </c>
      <c r="B58" s="4">
        <v>650</v>
      </c>
      <c r="C58" s="5">
        <v>5</v>
      </c>
      <c r="D58" s="5">
        <v>1</v>
      </c>
      <c r="E58" s="6">
        <v>5222700</v>
      </c>
      <c r="F58" s="31">
        <v>0</v>
      </c>
      <c r="G58" s="22"/>
      <c r="H58" s="110">
        <f>H59</f>
        <v>2087.6999999999998</v>
      </c>
      <c r="I58" s="111"/>
      <c r="J58" s="112"/>
      <c r="K58" s="113"/>
      <c r="L58" s="39">
        <f>L59</f>
        <v>2087.6999999999998</v>
      </c>
    </row>
    <row r="59" spans="1:17">
      <c r="A59" s="3" t="s">
        <v>17</v>
      </c>
      <c r="B59" s="4">
        <v>650</v>
      </c>
      <c r="C59" s="5">
        <v>5</v>
      </c>
      <c r="D59" s="5">
        <v>1</v>
      </c>
      <c r="E59" s="6">
        <v>5222700</v>
      </c>
      <c r="F59" s="31">
        <v>244</v>
      </c>
      <c r="G59" s="22"/>
      <c r="H59" s="116">
        <v>2087.6999999999998</v>
      </c>
      <c r="I59" s="111"/>
      <c r="J59" s="112"/>
      <c r="K59" s="113"/>
      <c r="L59" s="117">
        <f>G59+H59</f>
        <v>2087.6999999999998</v>
      </c>
    </row>
    <row r="60" spans="1:17" ht="51">
      <c r="A60" s="11" t="s">
        <v>41</v>
      </c>
      <c r="B60" s="4">
        <v>650</v>
      </c>
      <c r="C60" s="5">
        <v>5</v>
      </c>
      <c r="D60" s="5">
        <v>1</v>
      </c>
      <c r="E60" s="6">
        <v>7954700</v>
      </c>
      <c r="F60" s="31">
        <v>0</v>
      </c>
      <c r="G60" s="22">
        <f>G61</f>
        <v>2640</v>
      </c>
      <c r="H60" s="22">
        <f>H61</f>
        <v>-2640</v>
      </c>
      <c r="I60" s="64"/>
      <c r="J60" s="65"/>
      <c r="K60" s="26"/>
      <c r="L60" s="39">
        <v>0</v>
      </c>
    </row>
    <row r="61" spans="1:17" ht="63.75">
      <c r="A61" s="3" t="s">
        <v>33</v>
      </c>
      <c r="B61" s="4">
        <v>650</v>
      </c>
      <c r="C61" s="5">
        <v>5</v>
      </c>
      <c r="D61" s="5">
        <v>1</v>
      </c>
      <c r="E61" s="6">
        <v>7954700</v>
      </c>
      <c r="F61" s="31">
        <v>810</v>
      </c>
      <c r="G61" s="22">
        <v>2640</v>
      </c>
      <c r="H61" s="23">
        <v>-2640</v>
      </c>
      <c r="I61" s="64"/>
      <c r="J61" s="65"/>
      <c r="K61" s="26"/>
      <c r="L61" s="39">
        <v>0</v>
      </c>
    </row>
    <row r="62" spans="1:17" ht="76.5">
      <c r="A62" s="3" t="s">
        <v>42</v>
      </c>
      <c r="B62" s="4">
        <v>650</v>
      </c>
      <c r="C62" s="5">
        <v>5</v>
      </c>
      <c r="D62" s="5">
        <v>1</v>
      </c>
      <c r="E62" s="6">
        <v>7953710</v>
      </c>
      <c r="F62" s="31">
        <v>0</v>
      </c>
      <c r="G62" s="22">
        <f>G63</f>
        <v>5784.3</v>
      </c>
      <c r="H62" s="67"/>
      <c r="I62" s="64"/>
      <c r="J62" s="65"/>
      <c r="K62" s="26"/>
      <c r="L62" s="41">
        <f>L63</f>
        <v>5784.3</v>
      </c>
    </row>
    <row r="63" spans="1:17">
      <c r="A63" s="3" t="s">
        <v>17</v>
      </c>
      <c r="B63" s="4">
        <v>650</v>
      </c>
      <c r="C63" s="5">
        <v>5</v>
      </c>
      <c r="D63" s="5">
        <v>1</v>
      </c>
      <c r="E63" s="6">
        <v>7953710</v>
      </c>
      <c r="F63" s="31">
        <v>244</v>
      </c>
      <c r="G63" s="22">
        <v>5784.3</v>
      </c>
      <c r="H63" s="67"/>
      <c r="I63" s="64"/>
      <c r="J63" s="65"/>
      <c r="K63" s="26"/>
      <c r="L63" s="41">
        <v>5784.3</v>
      </c>
    </row>
    <row r="64" spans="1:17">
      <c r="A64" s="79" t="s">
        <v>43</v>
      </c>
      <c r="B64" s="79">
        <v>650</v>
      </c>
      <c r="C64" s="80">
        <v>5</v>
      </c>
      <c r="D64" s="80">
        <v>2</v>
      </c>
      <c r="E64" s="17">
        <v>0</v>
      </c>
      <c r="F64" s="31">
        <v>0</v>
      </c>
      <c r="G64" s="22">
        <f>G66+G68+G70+G73+G77</f>
        <v>18400</v>
      </c>
      <c r="H64" s="22">
        <f>H65+H73+H77</f>
        <v>6427.1177999999991</v>
      </c>
      <c r="I64" s="64"/>
      <c r="J64" s="65"/>
      <c r="K64" s="26"/>
      <c r="L64" s="40">
        <f>L65+L73+L77</f>
        <v>24827.100000000002</v>
      </c>
    </row>
    <row r="65" spans="1:15" ht="51">
      <c r="A65" s="11" t="s">
        <v>41</v>
      </c>
      <c r="B65" s="79">
        <v>650</v>
      </c>
      <c r="C65" s="80">
        <v>5</v>
      </c>
      <c r="D65" s="80">
        <v>2</v>
      </c>
      <c r="E65" s="17">
        <v>3510000</v>
      </c>
      <c r="F65" s="31">
        <v>0</v>
      </c>
      <c r="G65" s="22">
        <f>G66+G68+G70</f>
        <v>2000</v>
      </c>
      <c r="H65" s="22">
        <f>H66+H68+H70</f>
        <v>18736.917799999999</v>
      </c>
      <c r="I65" s="64"/>
      <c r="J65" s="65"/>
      <c r="K65" s="26"/>
      <c r="L65" s="40">
        <f>L66+L68+L70</f>
        <v>20736.900000000001</v>
      </c>
      <c r="O65" s="35"/>
    </row>
    <row r="66" spans="1:15" ht="52.5" customHeight="1">
      <c r="A66" s="118" t="s">
        <v>69</v>
      </c>
      <c r="B66" s="79">
        <v>650</v>
      </c>
      <c r="C66" s="80">
        <v>5</v>
      </c>
      <c r="D66" s="80">
        <v>2</v>
      </c>
      <c r="E66" s="17">
        <v>3510200</v>
      </c>
      <c r="F66" s="31">
        <v>0</v>
      </c>
      <c r="G66" s="22"/>
      <c r="H66" s="119">
        <f>H67</f>
        <v>3236.1634600000002</v>
      </c>
      <c r="I66" s="64"/>
      <c r="J66" s="65"/>
      <c r="K66" s="26"/>
      <c r="L66" s="39">
        <f>L67</f>
        <v>3236.2</v>
      </c>
    </row>
    <row r="67" spans="1:15" ht="63.75">
      <c r="A67" s="79" t="s">
        <v>33</v>
      </c>
      <c r="B67" s="79">
        <v>650</v>
      </c>
      <c r="C67" s="80">
        <v>5</v>
      </c>
      <c r="D67" s="80">
        <v>2</v>
      </c>
      <c r="E67" s="17">
        <v>3510200</v>
      </c>
      <c r="F67" s="31">
        <v>810</v>
      </c>
      <c r="G67" s="22"/>
      <c r="H67" s="120">
        <v>3236.1634600000002</v>
      </c>
      <c r="I67" s="64"/>
      <c r="J67" s="65"/>
      <c r="K67" s="26"/>
      <c r="L67" s="41">
        <v>3236.2</v>
      </c>
    </row>
    <row r="68" spans="1:15" ht="56.25">
      <c r="A68" s="118" t="s">
        <v>70</v>
      </c>
      <c r="B68" s="79">
        <v>650</v>
      </c>
      <c r="C68" s="80">
        <v>5</v>
      </c>
      <c r="D68" s="80">
        <v>2</v>
      </c>
      <c r="E68" s="17">
        <v>3510300</v>
      </c>
      <c r="F68" s="31">
        <v>0</v>
      </c>
      <c r="G68" s="22"/>
      <c r="H68" s="121">
        <f>H69</f>
        <v>7444.31369</v>
      </c>
      <c r="I68" s="64"/>
      <c r="J68" s="65"/>
      <c r="K68" s="26"/>
      <c r="L68" s="39">
        <f>L69</f>
        <v>7444.3</v>
      </c>
    </row>
    <row r="69" spans="1:15" ht="63.75">
      <c r="A69" s="79" t="s">
        <v>33</v>
      </c>
      <c r="B69" s="79">
        <v>650</v>
      </c>
      <c r="C69" s="80">
        <v>5</v>
      </c>
      <c r="D69" s="80">
        <v>2</v>
      </c>
      <c r="E69" s="17">
        <v>3510300</v>
      </c>
      <c r="F69" s="31">
        <v>810</v>
      </c>
      <c r="G69" s="22"/>
      <c r="H69" s="122">
        <v>7444.31369</v>
      </c>
      <c r="I69" s="64"/>
      <c r="J69" s="65"/>
      <c r="K69" s="26"/>
      <c r="L69" s="123">
        <v>7444.3</v>
      </c>
    </row>
    <row r="70" spans="1:15" ht="22.5">
      <c r="A70" s="118" t="s">
        <v>71</v>
      </c>
      <c r="B70" s="79">
        <v>650</v>
      </c>
      <c r="C70" s="80">
        <v>5</v>
      </c>
      <c r="D70" s="80">
        <v>2</v>
      </c>
      <c r="E70" s="17">
        <v>3510500</v>
      </c>
      <c r="F70" s="31">
        <v>0</v>
      </c>
      <c r="G70" s="22">
        <f>G71+G72</f>
        <v>2000</v>
      </c>
      <c r="H70" s="22">
        <f>H71+H72</f>
        <v>8056.4406499999996</v>
      </c>
      <c r="I70" s="64"/>
      <c r="J70" s="65"/>
      <c r="K70" s="26"/>
      <c r="L70" s="40">
        <f>L71+L72</f>
        <v>10056.4</v>
      </c>
    </row>
    <row r="71" spans="1:15" ht="56.25">
      <c r="A71" s="124" t="s">
        <v>33</v>
      </c>
      <c r="B71" s="79">
        <v>650</v>
      </c>
      <c r="C71" s="80">
        <v>5</v>
      </c>
      <c r="D71" s="80">
        <v>2</v>
      </c>
      <c r="E71" s="17">
        <v>3510500</v>
      </c>
      <c r="F71" s="31">
        <v>810</v>
      </c>
      <c r="G71" s="22"/>
      <c r="H71" s="125">
        <v>8056.4406499999996</v>
      </c>
      <c r="I71" s="64"/>
      <c r="J71" s="65"/>
      <c r="K71" s="26"/>
      <c r="L71" s="126">
        <v>8056.4</v>
      </c>
    </row>
    <row r="72" spans="1:15">
      <c r="A72" s="79" t="s">
        <v>17</v>
      </c>
      <c r="B72" s="79">
        <v>650</v>
      </c>
      <c r="C72" s="80">
        <v>5</v>
      </c>
      <c r="D72" s="80">
        <v>2</v>
      </c>
      <c r="E72" s="17">
        <v>3510500</v>
      </c>
      <c r="F72" s="31">
        <v>244</v>
      </c>
      <c r="G72" s="22">
        <v>2000</v>
      </c>
      <c r="H72" s="67"/>
      <c r="I72" s="64"/>
      <c r="J72" s="65"/>
      <c r="K72" s="26"/>
      <c r="L72" s="41">
        <v>2000</v>
      </c>
    </row>
    <row r="73" spans="1:15" ht="51">
      <c r="A73" s="127" t="s">
        <v>41</v>
      </c>
      <c r="B73" s="79">
        <v>650</v>
      </c>
      <c r="C73" s="80">
        <v>5</v>
      </c>
      <c r="D73" s="80">
        <v>2</v>
      </c>
      <c r="E73" s="17">
        <v>7954710</v>
      </c>
      <c r="F73" s="31">
        <v>0</v>
      </c>
      <c r="G73" s="22">
        <f>G74+G75+G76</f>
        <v>16400</v>
      </c>
      <c r="H73" s="23">
        <f>H74+H75+H76</f>
        <v>-16400</v>
      </c>
      <c r="I73" s="64"/>
      <c r="J73" s="65"/>
      <c r="K73" s="26"/>
      <c r="L73" s="128"/>
      <c r="O73" s="36"/>
    </row>
    <row r="74" spans="1:15" ht="76.5">
      <c r="A74" s="79" t="s">
        <v>44</v>
      </c>
      <c r="B74" s="79">
        <v>650</v>
      </c>
      <c r="C74" s="80">
        <v>5</v>
      </c>
      <c r="D74" s="80">
        <v>2</v>
      </c>
      <c r="E74" s="17">
        <v>7954710</v>
      </c>
      <c r="F74" s="31">
        <v>810</v>
      </c>
      <c r="G74" s="22">
        <v>2500</v>
      </c>
      <c r="H74" s="23">
        <v>-2500</v>
      </c>
      <c r="I74" s="64"/>
      <c r="J74" s="65"/>
      <c r="K74" s="26"/>
      <c r="L74" s="128"/>
    </row>
    <row r="75" spans="1:15" ht="76.5">
      <c r="A75" s="79" t="s">
        <v>45</v>
      </c>
      <c r="B75" s="79">
        <v>650</v>
      </c>
      <c r="C75" s="80">
        <v>5</v>
      </c>
      <c r="D75" s="80">
        <v>2</v>
      </c>
      <c r="E75" s="17">
        <v>7954710</v>
      </c>
      <c r="F75" s="31">
        <v>810</v>
      </c>
      <c r="G75" s="22">
        <v>7200</v>
      </c>
      <c r="H75" s="23">
        <v>-7200</v>
      </c>
      <c r="I75" s="64"/>
      <c r="J75" s="65"/>
      <c r="K75" s="26"/>
      <c r="L75" s="128"/>
    </row>
    <row r="76" spans="1:15" ht="76.5">
      <c r="A76" s="79" t="s">
        <v>46</v>
      </c>
      <c r="B76" s="79">
        <v>650</v>
      </c>
      <c r="C76" s="80">
        <v>5</v>
      </c>
      <c r="D76" s="80">
        <v>2</v>
      </c>
      <c r="E76" s="17">
        <v>7954710</v>
      </c>
      <c r="F76" s="31">
        <v>810</v>
      </c>
      <c r="G76" s="22">
        <v>6700</v>
      </c>
      <c r="H76" s="23">
        <v>-6700</v>
      </c>
      <c r="I76" s="64"/>
      <c r="J76" s="65"/>
      <c r="K76" s="26"/>
      <c r="L76" s="128"/>
    </row>
    <row r="77" spans="1:15" ht="51">
      <c r="A77" s="79" t="s">
        <v>72</v>
      </c>
      <c r="B77" s="79">
        <v>650</v>
      </c>
      <c r="C77" s="80">
        <v>5</v>
      </c>
      <c r="D77" s="80">
        <v>2</v>
      </c>
      <c r="E77" s="17">
        <v>5222100</v>
      </c>
      <c r="F77" s="31">
        <v>0</v>
      </c>
      <c r="G77" s="22"/>
      <c r="H77" s="23">
        <f>H78+H79</f>
        <v>4090.2</v>
      </c>
      <c r="I77" s="64"/>
      <c r="J77" s="65"/>
      <c r="K77" s="26"/>
      <c r="L77" s="41">
        <f>L78+L79</f>
        <v>4090.2</v>
      </c>
    </row>
    <row r="78" spans="1:15">
      <c r="A78" s="79" t="s">
        <v>17</v>
      </c>
      <c r="B78" s="79">
        <v>650</v>
      </c>
      <c r="C78" s="80">
        <v>5</v>
      </c>
      <c r="D78" s="80">
        <v>2</v>
      </c>
      <c r="E78" s="17">
        <v>5222100</v>
      </c>
      <c r="F78" s="31">
        <v>244</v>
      </c>
      <c r="G78" s="22"/>
      <c r="H78" s="77">
        <v>2231.1</v>
      </c>
      <c r="I78" s="64"/>
      <c r="J78" s="65"/>
      <c r="K78" s="26"/>
      <c r="L78" s="41">
        <f>G78+H78</f>
        <v>2231.1</v>
      </c>
    </row>
    <row r="79" spans="1:15" ht="79.5" customHeight="1">
      <c r="A79" s="79" t="s">
        <v>46</v>
      </c>
      <c r="B79" s="79">
        <v>650</v>
      </c>
      <c r="C79" s="80">
        <v>5</v>
      </c>
      <c r="D79" s="80">
        <v>2</v>
      </c>
      <c r="E79" s="17">
        <v>5222100</v>
      </c>
      <c r="F79" s="31">
        <v>810</v>
      </c>
      <c r="G79" s="22"/>
      <c r="H79" s="129">
        <v>1859.1</v>
      </c>
      <c r="I79" s="102"/>
      <c r="J79" s="103"/>
      <c r="K79" s="30"/>
      <c r="L79" s="41">
        <f>G79+H79</f>
        <v>1859.1</v>
      </c>
    </row>
    <row r="80" spans="1:15">
      <c r="A80" s="3" t="s">
        <v>47</v>
      </c>
      <c r="B80" s="4">
        <v>650</v>
      </c>
      <c r="C80" s="5">
        <v>5</v>
      </c>
      <c r="D80" s="5">
        <v>3</v>
      </c>
      <c r="E80" s="6">
        <v>0</v>
      </c>
      <c r="F80" s="31">
        <v>0</v>
      </c>
      <c r="G80" s="22">
        <f>G81+G83+G85+G87+G89+G93</f>
        <v>6845</v>
      </c>
      <c r="H80" s="22">
        <f>H85+H91</f>
        <v>-173.7</v>
      </c>
      <c r="I80" s="64"/>
      <c r="J80" s="65"/>
      <c r="K80" s="26"/>
      <c r="L80" s="130">
        <f>L81+L83+L85+L87+L89+L93+L91</f>
        <v>6671.3</v>
      </c>
    </row>
    <row r="81" spans="1:12">
      <c r="A81" s="3" t="s">
        <v>48</v>
      </c>
      <c r="B81" s="4">
        <v>650</v>
      </c>
      <c r="C81" s="5">
        <v>5</v>
      </c>
      <c r="D81" s="5">
        <v>3</v>
      </c>
      <c r="E81" s="6">
        <v>6000300</v>
      </c>
      <c r="F81" s="31">
        <v>0</v>
      </c>
      <c r="G81" s="22">
        <f>G82</f>
        <v>445</v>
      </c>
      <c r="H81" s="67"/>
      <c r="I81" s="64"/>
      <c r="J81" s="65"/>
      <c r="K81" s="26"/>
      <c r="L81" s="131">
        <f>L82</f>
        <v>445</v>
      </c>
    </row>
    <row r="82" spans="1:12">
      <c r="A82" s="3" t="s">
        <v>17</v>
      </c>
      <c r="B82" s="4">
        <v>650</v>
      </c>
      <c r="C82" s="5">
        <v>5</v>
      </c>
      <c r="D82" s="5">
        <v>3</v>
      </c>
      <c r="E82" s="6">
        <v>6000300</v>
      </c>
      <c r="F82" s="31">
        <v>244</v>
      </c>
      <c r="G82" s="22">
        <v>445</v>
      </c>
      <c r="H82" s="67"/>
      <c r="I82" s="64"/>
      <c r="J82" s="65"/>
      <c r="K82" s="26"/>
      <c r="L82" s="131">
        <v>445</v>
      </c>
    </row>
    <row r="83" spans="1:12" ht="25.5">
      <c r="A83" s="3" t="s">
        <v>49</v>
      </c>
      <c r="B83" s="4">
        <v>650</v>
      </c>
      <c r="C83" s="5">
        <v>5</v>
      </c>
      <c r="D83" s="5">
        <v>3</v>
      </c>
      <c r="E83" s="6">
        <v>6000400</v>
      </c>
      <c r="F83" s="31">
        <v>0</v>
      </c>
      <c r="G83" s="22">
        <f>G84</f>
        <v>250</v>
      </c>
      <c r="H83" s="67"/>
      <c r="I83" s="64"/>
      <c r="J83" s="65"/>
      <c r="K83" s="26"/>
      <c r="L83" s="130">
        <f>L84</f>
        <v>250</v>
      </c>
    </row>
    <row r="84" spans="1:12">
      <c r="A84" s="3" t="s">
        <v>17</v>
      </c>
      <c r="B84" s="4">
        <v>650</v>
      </c>
      <c r="C84" s="5">
        <v>5</v>
      </c>
      <c r="D84" s="5">
        <v>3</v>
      </c>
      <c r="E84" s="6">
        <v>6000400</v>
      </c>
      <c r="F84" s="31">
        <v>244</v>
      </c>
      <c r="G84" s="22">
        <v>250</v>
      </c>
      <c r="H84" s="67"/>
      <c r="I84" s="64"/>
      <c r="J84" s="65"/>
      <c r="K84" s="26"/>
      <c r="L84" s="131">
        <v>250</v>
      </c>
    </row>
    <row r="85" spans="1:12" ht="25.5">
      <c r="A85" s="3" t="s">
        <v>50</v>
      </c>
      <c r="B85" s="4">
        <v>650</v>
      </c>
      <c r="C85" s="5">
        <v>5</v>
      </c>
      <c r="D85" s="5">
        <v>3</v>
      </c>
      <c r="E85" s="6">
        <v>6000500</v>
      </c>
      <c r="F85" s="31">
        <v>0</v>
      </c>
      <c r="G85" s="22">
        <f>G86</f>
        <v>2300</v>
      </c>
      <c r="H85" s="132">
        <f>H86</f>
        <v>-196.5</v>
      </c>
      <c r="I85" s="64"/>
      <c r="J85" s="65"/>
      <c r="K85" s="26"/>
      <c r="L85" s="133">
        <f>L86</f>
        <v>2103.5</v>
      </c>
    </row>
    <row r="86" spans="1:12">
      <c r="A86" s="3" t="s">
        <v>17</v>
      </c>
      <c r="B86" s="4">
        <v>650</v>
      </c>
      <c r="C86" s="5">
        <v>5</v>
      </c>
      <c r="D86" s="5">
        <v>3</v>
      </c>
      <c r="E86" s="6">
        <v>6000500</v>
      </c>
      <c r="F86" s="31">
        <v>244</v>
      </c>
      <c r="G86" s="22">
        <v>2300</v>
      </c>
      <c r="H86" s="134">
        <f>L86-G86</f>
        <v>-196.5</v>
      </c>
      <c r="I86" s="64"/>
      <c r="J86" s="65"/>
      <c r="K86" s="27"/>
      <c r="L86" s="131">
        <v>2103.5</v>
      </c>
    </row>
    <row r="87" spans="1:12" ht="63.75">
      <c r="A87" s="3" t="s">
        <v>51</v>
      </c>
      <c r="B87" s="4">
        <v>650</v>
      </c>
      <c r="C87" s="5">
        <v>5</v>
      </c>
      <c r="D87" s="5">
        <v>3</v>
      </c>
      <c r="E87" s="6">
        <v>7954300</v>
      </c>
      <c r="F87" s="31">
        <v>0</v>
      </c>
      <c r="G87" s="22">
        <f>G88</f>
        <v>2000</v>
      </c>
      <c r="H87" s="67"/>
      <c r="I87" s="64"/>
      <c r="J87" s="65"/>
      <c r="K87" s="27"/>
      <c r="L87" s="130">
        <f>L88</f>
        <v>2000</v>
      </c>
    </row>
    <row r="88" spans="1:12">
      <c r="A88" s="3" t="s">
        <v>17</v>
      </c>
      <c r="B88" s="4">
        <v>650</v>
      </c>
      <c r="C88" s="5">
        <v>5</v>
      </c>
      <c r="D88" s="5">
        <v>3</v>
      </c>
      <c r="E88" s="6">
        <v>7954300</v>
      </c>
      <c r="F88" s="31">
        <v>244</v>
      </c>
      <c r="G88" s="22">
        <v>2000</v>
      </c>
      <c r="H88" s="67"/>
      <c r="I88" s="64"/>
      <c r="J88" s="65"/>
      <c r="K88" s="27"/>
      <c r="L88" s="131">
        <v>2000</v>
      </c>
    </row>
    <row r="89" spans="1:12" ht="51">
      <c r="A89" s="3" t="s">
        <v>52</v>
      </c>
      <c r="B89" s="4">
        <v>650</v>
      </c>
      <c r="C89" s="5">
        <v>5</v>
      </c>
      <c r="D89" s="5">
        <v>3</v>
      </c>
      <c r="E89" s="6">
        <v>7950410</v>
      </c>
      <c r="F89" s="31">
        <v>0</v>
      </c>
      <c r="G89" s="22">
        <f>G90</f>
        <v>850</v>
      </c>
      <c r="H89" s="67"/>
      <c r="I89" s="64"/>
      <c r="J89" s="65"/>
      <c r="K89" s="26"/>
      <c r="L89" s="130">
        <f>L90</f>
        <v>850</v>
      </c>
    </row>
    <row r="90" spans="1:12">
      <c r="A90" s="3" t="s">
        <v>17</v>
      </c>
      <c r="B90" s="4">
        <v>650</v>
      </c>
      <c r="C90" s="5">
        <v>5</v>
      </c>
      <c r="D90" s="5">
        <v>3</v>
      </c>
      <c r="E90" s="6">
        <v>7950410</v>
      </c>
      <c r="F90" s="31">
        <v>244</v>
      </c>
      <c r="G90" s="22">
        <v>850</v>
      </c>
      <c r="H90" s="67"/>
      <c r="I90" s="64"/>
      <c r="J90" s="65"/>
      <c r="K90" s="26"/>
      <c r="L90" s="131">
        <v>850</v>
      </c>
    </row>
    <row r="91" spans="1:12">
      <c r="A91" s="3" t="s">
        <v>73</v>
      </c>
      <c r="B91" s="4">
        <v>650</v>
      </c>
      <c r="C91" s="5">
        <v>5</v>
      </c>
      <c r="D91" s="5">
        <v>3</v>
      </c>
      <c r="E91" s="6">
        <v>7951000</v>
      </c>
      <c r="F91" s="31">
        <v>0</v>
      </c>
      <c r="G91" s="22"/>
      <c r="H91" s="135">
        <f>H92</f>
        <v>22.8</v>
      </c>
      <c r="I91" s="64"/>
      <c r="J91" s="65"/>
      <c r="K91" s="26"/>
      <c r="L91" s="136">
        <f>L92</f>
        <v>22.8</v>
      </c>
    </row>
    <row r="92" spans="1:12">
      <c r="A92" s="3" t="s">
        <v>74</v>
      </c>
      <c r="B92" s="4">
        <v>650</v>
      </c>
      <c r="C92" s="5">
        <v>5</v>
      </c>
      <c r="D92" s="5">
        <v>3</v>
      </c>
      <c r="E92" s="6">
        <v>7951000</v>
      </c>
      <c r="F92" s="31">
        <v>111</v>
      </c>
      <c r="G92" s="22"/>
      <c r="H92" s="23">
        <v>22.8</v>
      </c>
      <c r="I92" s="64"/>
      <c r="J92" s="65"/>
      <c r="K92" s="26"/>
      <c r="L92" s="136">
        <f>G92+H92</f>
        <v>22.8</v>
      </c>
    </row>
    <row r="93" spans="1:12" ht="63.75">
      <c r="A93" s="3" t="s">
        <v>53</v>
      </c>
      <c r="B93" s="4">
        <v>650</v>
      </c>
      <c r="C93" s="5">
        <v>5</v>
      </c>
      <c r="D93" s="5">
        <v>3</v>
      </c>
      <c r="E93" s="6">
        <v>7953710</v>
      </c>
      <c r="F93" s="31">
        <v>0</v>
      </c>
      <c r="G93" s="22">
        <f>G94</f>
        <v>1000</v>
      </c>
      <c r="H93" s="67"/>
      <c r="I93" s="64"/>
      <c r="J93" s="65"/>
      <c r="K93" s="26"/>
      <c r="L93" s="130">
        <f>L94</f>
        <v>1000</v>
      </c>
    </row>
    <row r="94" spans="1:12">
      <c r="A94" s="3" t="s">
        <v>17</v>
      </c>
      <c r="B94" s="4">
        <v>650</v>
      </c>
      <c r="C94" s="5">
        <v>5</v>
      </c>
      <c r="D94" s="5">
        <v>3</v>
      </c>
      <c r="E94" s="6">
        <v>7953710</v>
      </c>
      <c r="F94" s="31">
        <v>244</v>
      </c>
      <c r="G94" s="22">
        <v>1000</v>
      </c>
      <c r="H94" s="67"/>
      <c r="I94" s="64"/>
      <c r="J94" s="65"/>
      <c r="K94" s="26"/>
      <c r="L94" s="136">
        <v>1000</v>
      </c>
    </row>
    <row r="95" spans="1:12">
      <c r="A95" s="101" t="s">
        <v>54</v>
      </c>
      <c r="B95" s="105">
        <v>650</v>
      </c>
      <c r="C95" s="106">
        <v>8</v>
      </c>
      <c r="D95" s="106">
        <v>0</v>
      </c>
      <c r="E95" s="107">
        <v>0</v>
      </c>
      <c r="F95" s="32">
        <v>0</v>
      </c>
      <c r="G95" s="25">
        <f>G96</f>
        <v>4613.75</v>
      </c>
      <c r="H95" s="25">
        <f>H96</f>
        <v>1015.8</v>
      </c>
      <c r="I95" s="7"/>
      <c r="J95" s="7"/>
      <c r="K95" s="7"/>
      <c r="L95" s="44">
        <f>L96</f>
        <v>5629.5500000000011</v>
      </c>
    </row>
    <row r="96" spans="1:12">
      <c r="A96" s="101" t="s">
        <v>55</v>
      </c>
      <c r="B96" s="105">
        <v>650</v>
      </c>
      <c r="C96" s="106">
        <v>8</v>
      </c>
      <c r="D96" s="106">
        <v>1</v>
      </c>
      <c r="E96" s="107">
        <v>0</v>
      </c>
      <c r="F96" s="32">
        <v>0</v>
      </c>
      <c r="G96" s="25">
        <f>G97+G108+G110</f>
        <v>4613.75</v>
      </c>
      <c r="H96" s="137">
        <f>H97+H104+H108+H112</f>
        <v>1015.8</v>
      </c>
      <c r="I96" s="7"/>
      <c r="J96" s="7"/>
      <c r="K96" s="7"/>
      <c r="L96" s="44">
        <f>L97+L108+L110+L112</f>
        <v>5629.5500000000011</v>
      </c>
    </row>
    <row r="97" spans="1:15" ht="51">
      <c r="A97" s="11" t="s">
        <v>56</v>
      </c>
      <c r="B97" s="4">
        <v>650</v>
      </c>
      <c r="C97" s="5">
        <v>8</v>
      </c>
      <c r="D97" s="5">
        <v>1</v>
      </c>
      <c r="E97" s="6">
        <v>0</v>
      </c>
      <c r="F97" s="31">
        <v>0</v>
      </c>
      <c r="G97" s="25">
        <f>G98+G104</f>
        <v>4557</v>
      </c>
      <c r="H97" s="24">
        <f>H98+H104</f>
        <v>172.6999999999999</v>
      </c>
      <c r="I97" s="7"/>
      <c r="J97" s="7"/>
      <c r="K97" s="8"/>
      <c r="L97" s="42">
        <f>L98+L104</f>
        <v>4729.7000000000007</v>
      </c>
      <c r="O97" s="37"/>
    </row>
    <row r="98" spans="1:15" ht="13.5">
      <c r="A98" s="13" t="s">
        <v>57</v>
      </c>
      <c r="B98" s="4">
        <v>650</v>
      </c>
      <c r="C98" s="5">
        <v>8</v>
      </c>
      <c r="D98" s="5">
        <v>1</v>
      </c>
      <c r="E98" s="6">
        <v>4409900</v>
      </c>
      <c r="F98" s="31">
        <v>0</v>
      </c>
      <c r="G98" s="25">
        <f>G99+G100+G101+G102+G103</f>
        <v>4148</v>
      </c>
      <c r="H98" s="25">
        <f>H99+H100+H101+H102+H103</f>
        <v>172.6999999999999</v>
      </c>
      <c r="I98" s="64"/>
      <c r="J98" s="65"/>
      <c r="K98" s="27"/>
      <c r="L98" s="44">
        <f>L99+L100+L101+L102+L103</f>
        <v>4320.7000000000007</v>
      </c>
      <c r="M98" s="20"/>
      <c r="N98" s="20"/>
    </row>
    <row r="99" spans="1:15">
      <c r="A99" s="3" t="s">
        <v>13</v>
      </c>
      <c r="B99" s="4">
        <v>650</v>
      </c>
      <c r="C99" s="5">
        <v>8</v>
      </c>
      <c r="D99" s="5">
        <v>1</v>
      </c>
      <c r="E99" s="6">
        <v>4409900</v>
      </c>
      <c r="F99" s="31">
        <v>111</v>
      </c>
      <c r="G99" s="22">
        <v>2906</v>
      </c>
      <c r="H99" s="67"/>
      <c r="I99" s="64"/>
      <c r="J99" s="65"/>
      <c r="K99" s="26"/>
      <c r="L99" s="39">
        <v>2906</v>
      </c>
      <c r="M99" s="20"/>
      <c r="N99" s="20"/>
    </row>
    <row r="100" spans="1:15" ht="25.5">
      <c r="A100" s="3" t="s">
        <v>16</v>
      </c>
      <c r="B100" s="4">
        <v>650</v>
      </c>
      <c r="C100" s="5">
        <v>8</v>
      </c>
      <c r="D100" s="5">
        <v>1</v>
      </c>
      <c r="E100" s="6">
        <v>4409900</v>
      </c>
      <c r="F100" s="31">
        <v>112</v>
      </c>
      <c r="G100" s="22">
        <v>120</v>
      </c>
      <c r="H100" s="67"/>
      <c r="I100" s="64"/>
      <c r="J100" s="65"/>
      <c r="K100" s="26"/>
      <c r="L100" s="39">
        <v>120</v>
      </c>
      <c r="M100" s="20"/>
      <c r="N100" s="20"/>
      <c r="O100" s="37"/>
    </row>
    <row r="101" spans="1:15" ht="25.5">
      <c r="A101" s="3" t="s">
        <v>38</v>
      </c>
      <c r="B101" s="4">
        <v>650</v>
      </c>
      <c r="C101" s="5">
        <v>8</v>
      </c>
      <c r="D101" s="5">
        <v>1</v>
      </c>
      <c r="E101" s="6">
        <v>4409900</v>
      </c>
      <c r="F101" s="31">
        <v>242</v>
      </c>
      <c r="G101" s="22">
        <v>16</v>
      </c>
      <c r="H101" s="134">
        <f>L101-G101</f>
        <v>9.5</v>
      </c>
      <c r="I101" s="64"/>
      <c r="J101" s="65"/>
      <c r="K101" s="26"/>
      <c r="L101" s="39">
        <v>25.5</v>
      </c>
      <c r="M101" s="20"/>
      <c r="N101" s="20"/>
      <c r="O101" s="37"/>
    </row>
    <row r="102" spans="1:15">
      <c r="A102" s="3" t="s">
        <v>17</v>
      </c>
      <c r="B102" s="4">
        <v>650</v>
      </c>
      <c r="C102" s="5">
        <v>8</v>
      </c>
      <c r="D102" s="5">
        <v>1</v>
      </c>
      <c r="E102" s="6">
        <v>4409900</v>
      </c>
      <c r="F102" s="31">
        <v>244</v>
      </c>
      <c r="G102" s="22">
        <v>1100</v>
      </c>
      <c r="H102" s="134">
        <f>L102-G102</f>
        <v>123.09999999999991</v>
      </c>
      <c r="I102" s="64"/>
      <c r="J102" s="65"/>
      <c r="K102" s="26"/>
      <c r="L102" s="43">
        <v>1223.0999999999999</v>
      </c>
      <c r="N102" s="21"/>
      <c r="O102" s="21"/>
    </row>
    <row r="103" spans="1:15" ht="25.5">
      <c r="A103" s="3" t="s">
        <v>18</v>
      </c>
      <c r="B103" s="4">
        <v>650</v>
      </c>
      <c r="C103" s="5">
        <v>8</v>
      </c>
      <c r="D103" s="5">
        <v>1</v>
      </c>
      <c r="E103" s="6">
        <v>4409900</v>
      </c>
      <c r="F103" s="31">
        <v>852</v>
      </c>
      <c r="G103" s="22">
        <v>6</v>
      </c>
      <c r="H103" s="134">
        <f>L103-G103</f>
        <v>40.1</v>
      </c>
      <c r="I103" s="64"/>
      <c r="J103" s="65"/>
      <c r="K103" s="26"/>
      <c r="L103" s="138">
        <v>46.1</v>
      </c>
      <c r="N103" s="21"/>
      <c r="O103" s="21"/>
    </row>
    <row r="104" spans="1:15" ht="13.5">
      <c r="A104" s="14" t="s">
        <v>58</v>
      </c>
      <c r="B104" s="4">
        <v>650</v>
      </c>
      <c r="C104" s="5">
        <v>8</v>
      </c>
      <c r="D104" s="5">
        <v>1</v>
      </c>
      <c r="E104" s="6">
        <v>4429900</v>
      </c>
      <c r="F104" s="31">
        <v>0</v>
      </c>
      <c r="G104" s="25">
        <f>G105+G106+G107</f>
        <v>409</v>
      </c>
      <c r="H104" s="25">
        <f>H105+H106+H107</f>
        <v>0</v>
      </c>
      <c r="I104" s="64"/>
      <c r="J104" s="65"/>
      <c r="K104" s="26"/>
      <c r="L104" s="44">
        <f>L105+L106+L107</f>
        <v>409</v>
      </c>
      <c r="N104" s="21"/>
      <c r="O104" s="21"/>
    </row>
    <row r="105" spans="1:15">
      <c r="A105" s="3" t="s">
        <v>13</v>
      </c>
      <c r="B105" s="4">
        <v>650</v>
      </c>
      <c r="C105" s="5">
        <v>8</v>
      </c>
      <c r="D105" s="5">
        <v>1</v>
      </c>
      <c r="E105" s="6">
        <v>4429900</v>
      </c>
      <c r="F105" s="31">
        <v>111</v>
      </c>
      <c r="G105" s="22">
        <v>343</v>
      </c>
      <c r="H105" s="67"/>
      <c r="I105" s="64"/>
      <c r="J105" s="65"/>
      <c r="K105" s="26"/>
      <c r="L105" s="41">
        <v>343</v>
      </c>
    </row>
    <row r="106" spans="1:15" ht="25.5">
      <c r="A106" s="3" t="s">
        <v>16</v>
      </c>
      <c r="B106" s="4">
        <v>650</v>
      </c>
      <c r="C106" s="5">
        <v>8</v>
      </c>
      <c r="D106" s="5">
        <v>1</v>
      </c>
      <c r="E106" s="6">
        <v>4429900</v>
      </c>
      <c r="F106" s="31">
        <v>112</v>
      </c>
      <c r="G106" s="22">
        <v>30</v>
      </c>
      <c r="H106" s="67"/>
      <c r="I106" s="64"/>
      <c r="J106" s="65"/>
      <c r="K106" s="26"/>
      <c r="L106" s="41">
        <v>30</v>
      </c>
    </row>
    <row r="107" spans="1:15">
      <c r="A107" s="3" t="s">
        <v>17</v>
      </c>
      <c r="B107" s="4">
        <v>650</v>
      </c>
      <c r="C107" s="5">
        <v>8</v>
      </c>
      <c r="D107" s="5">
        <v>1</v>
      </c>
      <c r="E107" s="6">
        <v>4429900</v>
      </c>
      <c r="F107" s="31">
        <v>244</v>
      </c>
      <c r="G107" s="22">
        <v>36</v>
      </c>
      <c r="H107" s="67"/>
      <c r="I107" s="64"/>
      <c r="J107" s="65"/>
      <c r="K107" s="26"/>
      <c r="L107" s="41">
        <v>36</v>
      </c>
    </row>
    <row r="108" spans="1:15" ht="38.25">
      <c r="A108" s="11" t="s">
        <v>59</v>
      </c>
      <c r="B108" s="4">
        <v>650</v>
      </c>
      <c r="C108" s="5">
        <v>8</v>
      </c>
      <c r="D108" s="5">
        <v>1</v>
      </c>
      <c r="E108" s="6">
        <v>7950710</v>
      </c>
      <c r="F108" s="32">
        <v>0</v>
      </c>
      <c r="G108" s="22">
        <f>G109</f>
        <v>27.9</v>
      </c>
      <c r="H108" s="139">
        <f>H109</f>
        <v>158.1</v>
      </c>
      <c r="I108" s="64"/>
      <c r="J108" s="65"/>
      <c r="K108" s="26"/>
      <c r="L108" s="40">
        <f>L109</f>
        <v>186</v>
      </c>
    </row>
    <row r="109" spans="1:15">
      <c r="A109" s="3" t="s">
        <v>17</v>
      </c>
      <c r="B109" s="4">
        <v>650</v>
      </c>
      <c r="C109" s="5">
        <v>8</v>
      </c>
      <c r="D109" s="5">
        <v>1</v>
      </c>
      <c r="E109" s="6">
        <v>7950710</v>
      </c>
      <c r="F109" s="31">
        <v>244</v>
      </c>
      <c r="G109" s="22">
        <v>27.9</v>
      </c>
      <c r="H109" s="139">
        <v>158.1</v>
      </c>
      <c r="I109" s="64"/>
      <c r="J109" s="65"/>
      <c r="K109" s="26"/>
      <c r="L109" s="41">
        <f>G109+H109</f>
        <v>186</v>
      </c>
    </row>
    <row r="110" spans="1:15" ht="63.75">
      <c r="A110" s="11" t="s">
        <v>60</v>
      </c>
      <c r="B110" s="4">
        <v>650</v>
      </c>
      <c r="C110" s="5">
        <v>8</v>
      </c>
      <c r="D110" s="5">
        <v>1</v>
      </c>
      <c r="E110" s="6">
        <v>7950910</v>
      </c>
      <c r="F110" s="32">
        <v>0</v>
      </c>
      <c r="G110" s="22">
        <f>G111</f>
        <v>28.85</v>
      </c>
      <c r="H110" s="67"/>
      <c r="I110" s="64"/>
      <c r="J110" s="65"/>
      <c r="K110" s="26"/>
      <c r="L110" s="40">
        <f>L111</f>
        <v>28.85</v>
      </c>
    </row>
    <row r="111" spans="1:15">
      <c r="A111" s="3" t="s">
        <v>17</v>
      </c>
      <c r="B111" s="4">
        <v>650</v>
      </c>
      <c r="C111" s="5">
        <v>8</v>
      </c>
      <c r="D111" s="5">
        <v>1</v>
      </c>
      <c r="E111" s="6">
        <v>7950910</v>
      </c>
      <c r="F111" s="140">
        <v>244</v>
      </c>
      <c r="G111" s="22">
        <v>28.85</v>
      </c>
      <c r="H111" s="67"/>
      <c r="I111" s="64"/>
      <c r="J111" s="65"/>
      <c r="K111" s="26"/>
      <c r="L111" s="41">
        <v>28.85</v>
      </c>
    </row>
    <row r="112" spans="1:15">
      <c r="A112" s="11"/>
      <c r="B112" s="4">
        <v>650</v>
      </c>
      <c r="C112" s="5">
        <v>8</v>
      </c>
      <c r="D112" s="5">
        <v>1</v>
      </c>
      <c r="E112" s="6">
        <v>5201500</v>
      </c>
      <c r="F112" s="32">
        <v>0</v>
      </c>
      <c r="G112" s="22"/>
      <c r="H112" s="82">
        <f>H113</f>
        <v>685</v>
      </c>
      <c r="I112" s="141"/>
      <c r="J112" s="141"/>
      <c r="K112" s="141"/>
      <c r="L112" s="41">
        <f>L113</f>
        <v>685</v>
      </c>
    </row>
    <row r="113" spans="1:15">
      <c r="A113" s="3" t="s">
        <v>17</v>
      </c>
      <c r="B113" s="4">
        <v>650</v>
      </c>
      <c r="C113" s="5">
        <v>8</v>
      </c>
      <c r="D113" s="5">
        <v>1</v>
      </c>
      <c r="E113" s="6">
        <v>5201500</v>
      </c>
      <c r="F113" s="31">
        <v>244</v>
      </c>
      <c r="G113" s="22"/>
      <c r="H113" s="82">
        <v>685</v>
      </c>
      <c r="I113" s="141"/>
      <c r="J113" s="141"/>
      <c r="K113" s="141"/>
      <c r="L113" s="41">
        <f>G113+H113</f>
        <v>685</v>
      </c>
    </row>
    <row r="114" spans="1:15" ht="63.75">
      <c r="A114" s="101" t="s">
        <v>61</v>
      </c>
      <c r="B114" s="142">
        <v>650</v>
      </c>
      <c r="C114" s="143">
        <v>14</v>
      </c>
      <c r="D114" s="143">
        <v>0</v>
      </c>
      <c r="E114" s="144">
        <v>0</v>
      </c>
      <c r="F114" s="145">
        <v>0</v>
      </c>
      <c r="G114" s="22">
        <f t="shared" ref="G114:H116" si="0">G115</f>
        <v>125.7</v>
      </c>
      <c r="H114" s="146">
        <f t="shared" si="0"/>
        <v>0</v>
      </c>
      <c r="I114" s="7"/>
      <c r="J114" s="7"/>
      <c r="K114" s="7"/>
      <c r="L114" s="40">
        <f>L115</f>
        <v>125.7</v>
      </c>
    </row>
    <row r="115" spans="1:15" ht="51">
      <c r="A115" s="3" t="s">
        <v>62</v>
      </c>
      <c r="B115" s="147">
        <v>650</v>
      </c>
      <c r="C115" s="148">
        <v>14</v>
      </c>
      <c r="D115" s="148">
        <v>3</v>
      </c>
      <c r="E115" s="149">
        <v>0</v>
      </c>
      <c r="F115" s="150">
        <v>0</v>
      </c>
      <c r="G115" s="22">
        <f t="shared" si="0"/>
        <v>125.7</v>
      </c>
      <c r="H115" s="146">
        <f t="shared" si="0"/>
        <v>0</v>
      </c>
      <c r="I115" s="7"/>
      <c r="J115" s="7"/>
      <c r="K115" s="7"/>
      <c r="L115" s="40">
        <f>L116</f>
        <v>125.7</v>
      </c>
    </row>
    <row r="116" spans="1:15" ht="38.25">
      <c r="A116" s="3" t="s">
        <v>63</v>
      </c>
      <c r="B116" s="147">
        <v>650</v>
      </c>
      <c r="C116" s="148">
        <v>14</v>
      </c>
      <c r="D116" s="148">
        <v>3</v>
      </c>
      <c r="E116" s="149">
        <v>5210600</v>
      </c>
      <c r="F116" s="150">
        <v>0</v>
      </c>
      <c r="G116" s="110">
        <f t="shared" si="0"/>
        <v>125.7</v>
      </c>
      <c r="H116" s="151">
        <f t="shared" si="0"/>
        <v>0</v>
      </c>
      <c r="I116" s="7"/>
      <c r="J116" s="7"/>
      <c r="K116" s="7"/>
      <c r="L116" s="152">
        <f>L117</f>
        <v>125.7</v>
      </c>
    </row>
    <row r="117" spans="1:15">
      <c r="A117" s="71" t="s">
        <v>64</v>
      </c>
      <c r="B117" s="153">
        <v>650</v>
      </c>
      <c r="C117" s="154">
        <v>14</v>
      </c>
      <c r="D117" s="154">
        <v>3</v>
      </c>
      <c r="E117" s="155">
        <v>5210600</v>
      </c>
      <c r="F117" s="156">
        <v>540</v>
      </c>
      <c r="G117" s="157">
        <v>125.7</v>
      </c>
      <c r="H117" s="158"/>
      <c r="I117" s="111"/>
      <c r="J117" s="112"/>
      <c r="K117" s="113"/>
      <c r="L117" s="39">
        <f>G117+H117</f>
        <v>125.7</v>
      </c>
    </row>
    <row r="118" spans="1:15" ht="13.5" thickBot="1">
      <c r="A118" s="159" t="s">
        <v>65</v>
      </c>
      <c r="B118" s="160"/>
      <c r="C118" s="160"/>
      <c r="D118" s="160"/>
      <c r="E118" s="160"/>
      <c r="F118" s="161"/>
      <c r="G118" s="162">
        <f>G114+G95+G54+G42+G36+G11</f>
        <v>83866.399999999994</v>
      </c>
      <c r="H118" s="163">
        <f>H114+H95+H54+H42+H36+H11</f>
        <v>14071.487799999995</v>
      </c>
      <c r="I118" s="7"/>
      <c r="J118" s="7"/>
      <c r="K118" s="7"/>
      <c r="L118" s="164">
        <f>L114+L95+L54+L42+L36+L11</f>
        <v>97937.85</v>
      </c>
    </row>
    <row r="120" spans="1:15">
      <c r="G120" s="12"/>
    </row>
    <row r="121" spans="1:15">
      <c r="H121" s="35"/>
      <c r="L121" s="35"/>
    </row>
    <row r="123" spans="1:15">
      <c r="H123" s="35"/>
      <c r="L123" s="33"/>
    </row>
    <row r="124" spans="1:15">
      <c r="O124" s="46"/>
    </row>
    <row r="125" spans="1:15">
      <c r="G125" s="15"/>
      <c r="L125" s="18"/>
    </row>
    <row r="126" spans="1:15">
      <c r="G126" s="16"/>
      <c r="L126" s="46"/>
    </row>
    <row r="128" spans="1:15">
      <c r="L128" s="19"/>
    </row>
    <row r="129" spans="7:15">
      <c r="O129" s="46"/>
    </row>
    <row r="133" spans="7:15">
      <c r="G133" s="12"/>
    </row>
  </sheetData>
  <mergeCells count="1">
    <mergeCell ref="A5:L6"/>
  </mergeCells>
  <phoneticPr fontId="0" type="noConversion"/>
  <pageMargins left="0.70866141732283472" right="0.11811023622047245" top="0.35433070866141736" bottom="0.19685039370078741" header="0.31496062992125984" footer="0.31496062992125984"/>
  <pageSetup paperSize="9" scale="75" fitToHeight="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2013-03-29T06:01:46Z</cp:lastPrinted>
  <dcterms:created xsi:type="dcterms:W3CDTF">2006-09-28T05:33:49Z</dcterms:created>
  <dcterms:modified xsi:type="dcterms:W3CDTF">2013-03-29T06:37:48Z</dcterms:modified>
</cp:coreProperties>
</file>